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sale54\AppData\Local\Temp\"/>
    </mc:Choice>
  </mc:AlternateContent>
  <xr:revisionPtr revIDLastSave="0" documentId="13_ncr:1_{4C6CAFCC-AE97-4688-BD48-2DA12F807BD0}" xr6:coauthVersionLast="47" xr6:coauthVersionMax="47" xr10:uidLastSave="{00000000-0000-0000-0000-000000000000}"/>
  <bookViews>
    <workbookView xWindow="4800" yWindow="3450" windowWidth="12300" windowHeight="12150" xr2:uid="{00000000-000D-0000-FFFF-FFFF00000000}"/>
  </bookViews>
  <sheets>
    <sheet name="TDSheet"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39" i="1" l="1"/>
  <c r="V38" i="1"/>
  <c r="V37" i="1"/>
  <c r="V36" i="1"/>
  <c r="V35" i="1"/>
  <c r="V34" i="1"/>
  <c r="V33" i="1"/>
  <c r="V32" i="1"/>
  <c r="V31" i="1"/>
  <c r="V30" i="1"/>
  <c r="V29" i="1"/>
  <c r="V28" i="1"/>
  <c r="V27" i="1"/>
  <c r="V26" i="1"/>
  <c r="V25" i="1"/>
  <c r="V24" i="1"/>
  <c r="V23" i="1"/>
  <c r="V22" i="1"/>
  <c r="V21" i="1"/>
  <c r="V20" i="1"/>
  <c r="V19" i="1"/>
  <c r="V18" i="1"/>
  <c r="V17" i="1"/>
  <c r="V16" i="1"/>
  <c r="V15" i="1"/>
  <c r="V14" i="1"/>
  <c r="V13" i="1"/>
  <c r="V12" i="1"/>
  <c r="V11" i="1"/>
  <c r="V10" i="1"/>
  <c r="V9" i="1"/>
  <c r="V8" i="1"/>
  <c r="A5" i="1"/>
  <c r="A4" i="1"/>
</calcChain>
</file>

<file path=xl/sharedStrings.xml><?xml version="1.0" encoding="utf-8"?>
<sst xmlns="http://schemas.openxmlformats.org/spreadsheetml/2006/main" count="880" uniqueCount="629">
  <si>
    <t>ИНФРА-М Научно-издательский Центр</t>
  </si>
  <si>
    <t>Информатика и вычислительная техника, Информационные системы и технологии
от 29.10.2024</t>
  </si>
  <si>
    <t>Данный прайс-лист не является публичной офертой</t>
  </si>
  <si>
    <t>127282, Москва г, ул Полярная, д. 31В, стр. 1, помещ 1/1</t>
  </si>
  <si>
    <t>Издательство оставляет за собой право на изменение ассортимента и цен на издания.
Информацию о наличии товара и актуальные цены уточняйте у вашего курирующего менеджера 
или напишите нам на электронную почту books@infra-m.ru</t>
  </si>
  <si>
    <t>тел/факс: +7 (495) 280-15-96</t>
  </si>
  <si>
    <t>Заказ</t>
  </si>
  <si>
    <t>Код</t>
  </si>
  <si>
    <t>Цена опт.</t>
  </si>
  <si>
    <t>Наименование товара</t>
  </si>
  <si>
    <t>Основное заглавие</t>
  </si>
  <si>
    <t>Авторы</t>
  </si>
  <si>
    <t>Оформление</t>
  </si>
  <si>
    <t>Издательство</t>
  </si>
  <si>
    <t>Серия</t>
  </si>
  <si>
    <t>Ст-т</t>
  </si>
  <si>
    <t>Стр.</t>
  </si>
  <si>
    <t>Год</t>
  </si>
  <si>
    <t>ISBN</t>
  </si>
  <si>
    <t>Раздел</t>
  </si>
  <si>
    <t>Подраздел</t>
  </si>
  <si>
    <t>Вид издания</t>
  </si>
  <si>
    <t>Уровень образования</t>
  </si>
  <si>
    <t>ОКСО</t>
  </si>
  <si>
    <t>Гриф МО</t>
  </si>
  <si>
    <t>Доп. мат. на znanium</t>
  </si>
  <si>
    <t>Обложка</t>
  </si>
  <si>
    <t>ЭБС Znanium</t>
  </si>
  <si>
    <t>Аффилиация автора</t>
  </si>
  <si>
    <t>Новинка месяца</t>
  </si>
  <si>
    <t>ПООП</t>
  </si>
  <si>
    <t>К</t>
  </si>
  <si>
    <t>Ш</t>
  </si>
  <si>
    <t>Аннотация</t>
  </si>
  <si>
    <t>682800.05.01</t>
  </si>
  <si>
    <t>Delphi: программир. в примерах и задачах. Прак. / Г.М.Эйдлина, - 2 изд.-М.:ИЦ РИОР, НИЦ ИНФРА-М,2024.-138 с.(СПО)(о)</t>
  </si>
  <si>
    <t>DELPHI: ПРОГРАММИРОВАНИЕ В ПРИМЕРАХ И ЗАДАЧАХ. ПРАКТИКУМ, ИЗД.2</t>
  </si>
  <si>
    <t>Эйдлина Г.М., Милорадов К.А.</t>
  </si>
  <si>
    <t>Обложка. КБС</t>
  </si>
  <si>
    <t>ИЦ РИОР</t>
  </si>
  <si>
    <t>СПО</t>
  </si>
  <si>
    <t>978-5-369-01762-3</t>
  </si>
  <si>
    <t>ПРИКЛАДНЫЕ НАУКИ. ТЕХНИКА. МЕДИЦИНА</t>
  </si>
  <si>
    <t>Информатика. Вычислительная техника</t>
  </si>
  <si>
    <t>Практикум</t>
  </si>
  <si>
    <t>Профессиональное образование / Среднее профессиональное образование</t>
  </si>
  <si>
    <t>09.02.01, 09.02.02, 09.02.03, 09.02.04, 09.02.05, 09.02.06, 09.02.07, 10.02.01, 10.02.02, 10.02.03, 10.02.04, 10.02.05</t>
  </si>
  <si>
    <t>Российский экономический университет им. Г.В. Плеханова</t>
  </si>
  <si>
    <t>32</t>
  </si>
  <si>
    <t>0218</t>
  </si>
  <si>
    <t>Излагаются основные приемы разработки программного обеспечения с помощью Delphi. Рассмотрены примеры разработки интерактивных Windows-приложений и приложений баз данных. Приводятся задачи и упражнения для самостоятельной работы.
Адресовано студентам учреждений среднего профессионального образования и всем читателям, начинающим изучение программирования в Delphi.</t>
  </si>
  <si>
    <t>189250.07.01</t>
  </si>
  <si>
    <t>Delphi: программирование в прим. и задачах. Практ.:Уч.пос. / Г.М.Эйдлина - 2изд.-М.:ИЦ РИОР, НИЦ ИНФРА-М,2023-138 с.(ВО)</t>
  </si>
  <si>
    <t>978-5-369-01768-5</t>
  </si>
  <si>
    <t>Профессиональное образование / ВО - Бакалавриат</t>
  </si>
  <si>
    <t>09.03.01, 09.03.02, 09.04.01, 09.04.02</t>
  </si>
  <si>
    <t>Излагаются основные приемы разработки программного обеспечения с помощью Delphi. Рассмотрены примеры разработки интерактивных Windows-приложений и приложений баз данных. Приводятся задачи и упражнения для самостоятельной работы.
Адресовано студентам экономических специальностей и направлений и всем читателям, начинающим изучение программирования в Delphi.</t>
  </si>
  <si>
    <t>060560.24.01</t>
  </si>
  <si>
    <t>Архитектура ЭВМ и вычислит. систем: Уч. / Н.В.Максимов - 5 изд.-М.:Форум, НИЦ ИНФРА-М,2024.-511c.(П)</t>
  </si>
  <si>
    <t>АРХИТЕКТУРА ЭВМ И ВЫЧИСЛИТЕЛЬНЫХ СИСТЕМ, ИЗД.5</t>
  </si>
  <si>
    <t>Максимов Н.В., Партыка Т.Л., Попов И.И.</t>
  </si>
  <si>
    <t>Переплет 7БЦ/Без шитья</t>
  </si>
  <si>
    <t>Форум</t>
  </si>
  <si>
    <t>Среднее профессиональное образование</t>
  </si>
  <si>
    <t>978-5-00091-511-0</t>
  </si>
  <si>
    <t>Учебник</t>
  </si>
  <si>
    <t>09.02.01, 09.02.02, 09.02.03, 09.02.04, 09.02.05, 09.02.06, 09.02.07</t>
  </si>
  <si>
    <t>Рекомендовано Министерством образования и науки Российской Федерации в качестве учебника для студентов учреждений среднего профессионального образования, обучающихся по группе специальностей 09.00.00 «Информатика и вычислительная техника»</t>
  </si>
  <si>
    <t>Национальный исследовательский ядерный университет "МИФИ"</t>
  </si>
  <si>
    <t>0513</t>
  </si>
  <si>
    <t>Рассмотрены вопросы организации и функционирования вычислительных устройств, машин и систем. Описаны логические, информационные, алгоритмико-вычислительные основы построения систем. Значительное внимание уделено архитектурам вычислительных машин и систем, их классификациям, составным компонентам — информационно-вычислительным средам и коммутационно-коммуникационным средам. В качестве примера подробно представлены технические, структурные, архитектурные компоненты персональных машин и средства их комплексирования.
Соответствует требованиям Федерального государственного образовательного стандарта среднего профессионального образования последнего поколения.
Для студентов учреждений среднего профессионального образования, обучающихся по группе специальностей 09.00.00 «Информатика и вычислительная техника».</t>
  </si>
  <si>
    <t>682830.06.01</t>
  </si>
  <si>
    <t>Базы данных.Практ.прим.СУБД SQL- и NoSOL..:Уч.пос./С.А.Мартишин-М.:ИД ФОРУМ,НИЦ ИНФРА-М,2023-368(СПО)(П)</t>
  </si>
  <si>
    <t>БАЗЫ ДАННЫХ. ПРАКТИЧЕСКОЕ ПРИМЕНЕНИЕ СУБД SQL- И NOSOL-ТИПА ДЛЯ ПРИМЕНЕНИЯ ПРОЕКТИРОВАНИЯ ИНФОРМАЦИОННЫХ СИСТЕМ</t>
  </si>
  <si>
    <t>Мартишин С.А., Симонов В.Л., Храпченко М.В.</t>
  </si>
  <si>
    <t>ИД Форум</t>
  </si>
  <si>
    <t>978-5-8199-0785-6</t>
  </si>
  <si>
    <t>Учебное пособие</t>
  </si>
  <si>
    <t>09.01.03, 09.01.04, 09.01.05, 09.02.01, 09.02.02, 09.02.03, 09.02.04, 09.02.05, 09.02.06, 09.02.07, 09.02.09, 10.02.01, 10.02.02, 10.02.03, 10.02.04, 11.02.12, 51.02.03, 09.02.10</t>
  </si>
  <si>
    <t>Рекомендовано Учебно-методическим советом СПО в качестве учебного пособия для учебных заведений, реализующих программу среднего профессионального образования по специальностям УГС 09.02.00 «Информатика и вычислительная техника»</t>
  </si>
  <si>
    <t>Институт системного программирования Российской академии наук</t>
  </si>
  <si>
    <t>0118</t>
  </si>
  <si>
    <t>Учебное пособие предназначено для изучения практического применения СУБД SQL- и NoSQL-типа при проектировании информационных систем. Проведены аналогии между базами данных SQL- и NoSQL-типа. Полученные теоретические знания закрепляются при выполнении цикла лабораторных работ. Работа с SQL СУБД изучается на примере СУБД MariaDB. Рассмотрен вопрос использования хорошо зарекомендовавших себя в работе с MySQL приложений (например, phpMyAdmin, MySQL Workbench). Работа с NoSQL СУБД изучается на примере СУБД MongoDB с использованием оболочки Robomongo. Показана возможность использования универсального менеджера баз данных DBeaver для одновременной работы с СУБД MariaDB и MongoDB. Приведены примеры информационных систем на базе обоих типов СУБД — SQL и NoSQL.
Предназначено для студентов учреждений среднего профессионального образования, обучающихся по укрупненной группе специальностей 09.02.00 «Информатика и вычислительная техника», а также бакалавров, магистрантов, аспирантов и специалистов в области проектирования информационных систем и баз данных, а также для всех, кто интересуется проектированием информационных систем.</t>
  </si>
  <si>
    <t>704388.06.01</t>
  </si>
  <si>
    <t>Базы данных: Работа с распред. базами данных...: Уч.пос. / С.А.Мартишин-М.:НИЦ ИНФРА-М,2024-235с(ВО)(п)</t>
  </si>
  <si>
    <t>БАЗЫ ДАННЫХ: РАБОТА С РАСПРЕДЕЛЕННЫМИ БАЗАМИ ДАННЫХ И ФАЙЛОВЫМИ СИСТЕМАМИ НА ПРИМЕРЕ MONGODB И HDFS С ИСПОЛЬЗОВАНИЕМ NODE.JS, EXPRESS.JS, APACHE SPARK И SCALA</t>
  </si>
  <si>
    <t>НИЦ ИНФРА-М</t>
  </si>
  <si>
    <t>Высшее образование</t>
  </si>
  <si>
    <t>978-5-16-019845-3</t>
  </si>
  <si>
    <t>01.03.02, 01.04.02, 09.03.01, 09.03.02, 09.03.03, 09.03.04, 09.04.01, 09.04.02, 09.04.03, 09.04.04, 38.03.05, 38.04.05</t>
  </si>
  <si>
    <t>Рекомендовано в качестве учебного пособия для студентов, бакалавров и магистрантов направлений подготовки «Информатика и вычислительная техника», «Информационные системы и технологии», «Программная инженерия», «Прикладная математика и информатика», «Прикладная информатика», «Управление в технических системах», «Бизнес-информатика», «Педагогическое образование» (профиль «Информатика»)</t>
  </si>
  <si>
    <t>ДА</t>
  </si>
  <si>
    <t>0119</t>
  </si>
  <si>
    <t>Предназначено для изучения и создания информационных систем и приложений с использованием распределенных баз данных и файловых систем. Для создания информационных систем на основе распределенных баз данных используется серверная часть стека программного обеспечения MEAN, включающая в себя СУБД NoSQL-типа MongoDB, платформу Node и фреймворк Express.Рассмотрены также основы администрирования и репликации в СУБД MongoDB. В качестве инструмента моделирования объектов баз данных используется Mongoose.js. С целью создания фронтенд частей сайтов и веб-приложений изучается применение свободного программного обеспечения Bootstrap, HTML5 Boilerplate, Initializr. Приводится детальный процесс разработки и тестирования API REST-приложения на основе модели MVC. В результате обучающиеся будут способны создавать полноценную распределенную информационную систему на основе современных СУБД NoSQL-типа. Для создания приложений также используются распределенные хранилища данных (больших массивов неструктурированной информации) на примере Hadoop Apache с инструментарием Spark и Scala. 
Предназначено для бакалавров, магистрантов, аспирантов и специалистов в области проектирования распределенных информационных систем на основе современных СУБД NoSQL-типа, создания мобильных и интернет-приложений. Также полезно для лиц, занимающихся самообразованием.</t>
  </si>
  <si>
    <t>719616.04.01</t>
  </si>
  <si>
    <t>Базы данных: Работа с распределенными базами данных...: Уч.пос./ С.А. Мартишин,М. : ИНФРА-М, 2023.-235с(П)</t>
  </si>
  <si>
    <t>978-5-16-015643-9</t>
  </si>
  <si>
    <t>09.01.03, 09.02.01, 10.02.03</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</si>
  <si>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укрупненной группе специальностей 09.02.00 «Информатика и вычислительная техника» (протокол № 12 от 24.06.2019)</t>
  </si>
  <si>
    <t>0120</t>
  </si>
  <si>
    <t>Предназначено для изучения и создания информационных систем и приложений с использованием распределенных баз данных и файловых систем.
Для создания информационных систем на основе распределенных баз данных используется серверная часть стека программного обеспечения MEAN, включающая в себя СУБД NoSQL-типа MongoDB, платформу Node и фреймворк Express. 
Рассмотрены также основы администрирования и репликации в СУБД MongoDB. В качестве инструмента моделирования объектов баз данных используется Mongoose.js. С целью создания фронтенд частей сайтов и веб-приложений изучается применение свободного программного обеспечения Bootstrap, HTML5 Boilerplate, Initializr. Приводится детальный процесс разработки и тестирования API REST-приложения на основе модели MVC. 
В результате обучающиеся будут способны создавать полноценную распределенную информационную систему на основе современных СУБД NoSQL-типа. 
Для создания приложений также используются распределенные хранилища данных (больших массивов неструктурированной информации) на примере Hadoop Apache с инструментарием Spark и Scala. 
Для студентов учреждений среднего профессионального образования, обучающихся по укрупненной группе специальностей 09.02.00 «Информатика и вычислительная техника», а также для специалистов в области проектирования распределенных информационных систем на основе современных СУБД NoSQL-типа, создания мобильных и интернет-приложений.</t>
  </si>
  <si>
    <t>079300.14.01</t>
  </si>
  <si>
    <t>Вычислительная техника: Уч.пос. / Т.Л.Партыка, - 3 изд.-М.:Форум, НИЦ ИНФРА-М,2022.-445 с.(СПО)(П)</t>
  </si>
  <si>
    <t>ВЫЧИСЛИТЕЛЬНАЯ ТЕХНИКА, ИЗД.3</t>
  </si>
  <si>
    <t>Партыка Т.Л., Попов И.И.</t>
  </si>
  <si>
    <t>978-5-00091-510-3</t>
  </si>
  <si>
    <t>09.01.03, 09.01.04, 09.02.01, 09.02.02, 09.02.03, 09.02.04, 09.02.05, 09.02.06, 09.02.07, 10.02.01, 10.02.02, 10.02.03, 10.02.05, 11.02.03, 11.02.06, 11.02.07, 11.02.09, 11.02.11, 11.02.14, 11.02.15, 11.02.17, 11.02.18, 11.02.19, 12.02.01, 12.02.03, 12.02.05, 12.02.06, 13.02.12, 15.02.07, 15.02.09, 15.02.10, 15.02.17, 26.01.05, 27.02.04, 46.01.02, 46.01.03, 53.02.08</t>
  </si>
  <si>
    <t>Рекомендовано Мин. обр. и науки РФ в качестве учебника для студентов учреждений среднего пофессионального образования</t>
  </si>
  <si>
    <t>Российский государственный гуманитарный университет РГГУ</t>
  </si>
  <si>
    <t>0312</t>
  </si>
  <si>
    <t>Рассматриваются состав, характеристики, функции и структура технических средств обработки, хранения и передачи информации, в том числе виды информации и способы представления ее в ЭВМ; системы счисления, перевод чисел из одной системы счисления в другую; логические основы ЭВМ; элементарные логические функции; персональные компьютеры (процессоры, системы памяти, интерфейсы); накопители информации (магнитные ленты, диски, оптические накопители — CD/DVD, магнитооптические, твердотельные и другие альтернативные технологии); интерактивные устройства (терминалы с мониторами на ЭЛТ и плоскопанельными, манипуляторы, сенсорные экраны); мультимедийные системы (цифровое фото, видео, звук, мультимедийные проекторы); средства организации сетей и мобильных вычислений (сети, связь компьютеров, мобильные компьютеры — процессоры и интерфейсы расширения).
Для бакалавров и учащихся колледжей, специализирующихся в области информатики и вычислительной техники.</t>
  </si>
  <si>
    <t>455050.10.01</t>
  </si>
  <si>
    <t>Информатика и информ.-коммуникац. технол. (ИКТ): Уч.пос. / Н.Г.Плотникова-М.:РИОР, ИНФРА-М,2024-124c.(п)</t>
  </si>
  <si>
    <t>ИНФОРМАТИКА И ИНФОРМАЦИОННО-КОММУНИКАЦИОННЫЕ ТЕХНОЛОГИИ (ИКТ)</t>
  </si>
  <si>
    <t>Плотникова Н.Г.</t>
  </si>
  <si>
    <t>978-5-369-01308-3</t>
  </si>
  <si>
    <t>00.02.03, 09.02.05</t>
  </si>
  <si>
    <t>Рекомендовано федеральным государственным автономным учреждением «Федеральный институт развития образования» (ФГАУ «ФИРО») в качестве учебного пособия для использования в учебном процессе образовательных учреждений, реализующих программы СПО</t>
  </si>
  <si>
    <t>Новочеркасский машиностроительный колледж Ростовской области</t>
  </si>
  <si>
    <t>0114</t>
  </si>
  <si>
    <t>Учебное пособие содержит теоретический материал, методические указания и инструкции к практическим занятиям, вопросы по подготовке к экзамену, что позволит использовать его для самостоятельной работы студентов.
Предназначено для студентов первого курса колледжа.</t>
  </si>
  <si>
    <t>694877.06.01</t>
  </si>
  <si>
    <t>Информатика и информац.-коммуникац. технологии в...: Уч.пос. / В.Н.Шитов-М.:НИЦ ИНФРА-М,2025.-247 с.(П)</t>
  </si>
  <si>
    <t>ИНФОРМАТИКА И ИНФОРМАЦИОННО-КОММУНИКАЦИОННЫЕ ТЕХНОЛОГИИ В ПРОФЕССИОНАЛЬНОЙ ДЕЯТЕЛЬНОСТИ</t>
  </si>
  <si>
    <t>Шитов В.Н.</t>
  </si>
  <si>
    <t>978-5-16-014647-8</t>
  </si>
  <si>
    <t>09.02.01, 09.02.02, 09.02.04, 09.02.05, 09.02.07</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</si>
  <si>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основную профессиональную программу среднего профессионального образования (протокол № 5 от 19.05.2021)</t>
  </si>
  <si>
    <t>Саратовский техникум промышленных технологий и автомобильного сервиса</t>
  </si>
  <si>
    <t>0122</t>
  </si>
  <si>
    <t>В учебном пособии описаны методы эффективной работы с прикладными программными продуктами: текстовыми редакторами, электронными таблицами, редакторами презентаций, системами управления базами данных, а также приложениями специального назначения. Содержит более 40 лабораторных и самостоятельных работ.
Соответствует требованиям федеральных государственных образовательных стандартов среднего профессионального образования последнего поколения.
Для студентов образовательных организаций среднего профессионального образования, обучающихся по специальности 43.02.08 «Сервис домашнего и коммунального хозяйства». Может быть использовано при освоении модуля «ЕН.00. Математический и общий естественно-научный учебный цикл».</t>
  </si>
  <si>
    <t>138800.18.01</t>
  </si>
  <si>
    <t>Информатика, автоматизированные информ. техн..: Уч. / В.А.Гвоздева - М.:ФОРУМ:ИНФРА-М,2025 - 542 с.(СПО)</t>
  </si>
  <si>
    <t>ИНФОРМАТИКА, АВТОМАТИЗИРОВАННЫЕ ИНФОРМАЦИОННЫЕ ТЕХНОЛОГИИ И СИСТЕМЫ</t>
  </si>
  <si>
    <t>Гвоздева В.А.</t>
  </si>
  <si>
    <t>Переплет 7БЦ</t>
  </si>
  <si>
    <t>978-5-8199-0856-3</t>
  </si>
  <si>
    <t>00.02.03, 08.02.15, 09.01.03, 09.01.04, 09.02.01, 09.02.03, 09.02.06, 11.02.06, 11.02.13, 12.02.07, 12.02.09, 12.02.10, 15.01.06, 15.02.03, 15.02.04, 15.02.07, 15.02.09, 18.02.15, 19.02.14, 19.02.15, 24.02.02, 25.02.01, 25.02.02, 25.02.03, 25.02.04, 25.02.06, 25.02.07, 26.02.02, 26.02.03, 26.02.05, 26.02.06, 27.02.03, 09.02.10</t>
  </si>
  <si>
    <t>Рекомендовано Учебно-методическим советом СПО в качестве учебника для студентов учебных заведений, реализующих программу среднего профессионального образования по техническим специальностям</t>
  </si>
  <si>
    <t>0111</t>
  </si>
  <si>
    <t>В первой части книги, «Информатика», даны история развития вычислительной техники и становления информатики, вопросы представления, измерения и хранения информации, системы счисления, логические основы, архитектура и устройства ЭВМ, основные понятия операционных систем и их файловая структура, системное и прикладное программное обеспечение. Особое внимание уделено основам знаний по алгоритмизации, технологии программирования, языкам программирования, а также системе объектно-ориентированного программирования MS Visual Basic. Во второй части книги, «Информационные технологии», излагаются вопросы компьютерной обработки текстовой, числовой, графической информации, основы баз данных и знаний, систем управления базами данных (СУБД), даются представление о локальных и глобальных компьютерных сетях и знания о средствах создания веб-документов. Третья часть книги, «Автоматизированные информационные системы», посвящена вопросам разработки и функционирования АИС. Рассматриваются вопросы необходимости автоматизации информационных потоков, состав и структура АИС, методы и стадии их разработки, обеспечивающая и функциональные части, типы АИС, тенденции развития информационных систем. 
Для подготовки студентов учреждений среднего профессионального образования и вузов, обучающихся по техническим специальностям.</t>
  </si>
  <si>
    <t>775954.01.01</t>
  </si>
  <si>
    <t>Информатика. Практикум: Уч.пос. / С.Г.Канакова-М.:НИЦ ИНФРА-М,2023.-363 с..(СПО)(п)</t>
  </si>
  <si>
    <t>ИНФОРМАТИКА. ПРАКТИКУМ</t>
  </si>
  <si>
    <t>Канакова С.Г.</t>
  </si>
  <si>
    <t>978-5-16-017682-6</t>
  </si>
  <si>
    <t>09.02.05, 09.02.07</t>
  </si>
  <si>
    <t>Прокопьевский горнотехнический техникум им. В.П. Романова</t>
  </si>
  <si>
    <t>0123</t>
  </si>
  <si>
    <t>В учебном пособии предлагается 40 практических работ разнообразной тематики. Для полного овладения необходимыми знаниями и умениями обучающемуся необходимо выполнить весь предложенный в методической разработке перечень практических работ в течение учебного года. Задания включают рекомендации по работе с персональным компьютером, операционной системой и прикладным программным обеспечением. В качестве видов контроля предусмотрены анализ выполненной работы студента, качественная и количественная оценка работы.
Соответствует требованиям федеральных государственных образовательных стандартов среднего профессионального образования последнего поколения.
Для студентов средних профессиональных учебных заведений, обучающихся по специальности «Информационные системы и программирование».</t>
  </si>
  <si>
    <t>070600.21.01</t>
  </si>
  <si>
    <t>Информатика: Уч. / И.И.Сергеева и др. - 2 изд. - М.:ИД Форум, НИЦ ИНФРА-М,2022 - 384 с.-(СПО)(П)</t>
  </si>
  <si>
    <t>ИНФОРМАТИКА, ИЗД.2</t>
  </si>
  <si>
    <t>Сергеева И.И., Музалевская А.А., Тарасова Н.В.</t>
  </si>
  <si>
    <t>978-5-8199-0775-7</t>
  </si>
  <si>
    <t>09.01.03, 09.01.04, 09.01.05, 09.02.01, 09.02.02, 09.02.03, 09.02.04, 09.02.05, 09.02.06, 09.02.07, 09.02.08, 09.02.09, 09.02.10</t>
  </si>
  <si>
    <t>Допущено Министерством образования и науки Российской Федерации в качестве учебника для студентов учреждений среднего профессионального образования</t>
  </si>
  <si>
    <t>0211</t>
  </si>
  <si>
    <t>В учебнике рассмотрены теоретические положения информации и ее преобразования, хранения и передачи по каналам связи, а также приемы использования базовых программных пакетов в процессе обучения и решения профессиональных задач.
Учебник соответствует требованиям государственного образовательного стандарта и содержит все перечисленные в нем дидактические единицы, что способствует эффективной организации процесса обучения.
Для студентов средних специальных учебных заведений, а также преподавателей.</t>
  </si>
  <si>
    <t>682875.04.01</t>
  </si>
  <si>
    <t>Информатика: Уч. / С.Р.Гуриков - 2 изд. - М.:НИЦ ИНФРА-М,2024 - 566 с.-(СПО)(П)</t>
  </si>
  <si>
    <t>Гуриков С.Р.</t>
  </si>
  <si>
    <t>978-5-16-016575-2</t>
  </si>
  <si>
    <t>Рекомендовано Межрегиональным учебно-методическим советом профессионального образования в качестве учебника для учебных заведений, реализующих программу среднего профессионального образования  (протокол № 8 от 22.06.2020)</t>
  </si>
  <si>
    <t>Московский технический университет связи и информатики</t>
  </si>
  <si>
    <t>ПО2</t>
  </si>
  <si>
    <t>0221</t>
  </si>
  <si>
    <t>В учебнике рассмотрены теоретические и практические основы курса информатики. Учебник имеет прикладную направленность: его содержание, примеры и задания ориентированы на подготовку специалиста, обладающего современным набором компетенций в области информатики и информационно-компьютерных технологий. 
Соответствует требованиям федеральных государственных образовательных стандартов среднего профессионального образования последнего поколения.
Для студентов и преподавателей средних специальных учебных заведений, также будет полезен лицам, желающим изучать информатику самостоятельно.</t>
  </si>
  <si>
    <t>085430.22.01</t>
  </si>
  <si>
    <t>Информационная безоп. комп. сис. и сетей: Уч.пос. / В.Ф.Шаньгин - М.:ИД ФОРУМ, НИЦ ИНФРА-М,2024-416с(п)</t>
  </si>
  <si>
    <t>ИНФОРМАЦИОННАЯ БЕЗОПАСНОСТЬ КОМПЬЮТЕРНЫХ СИСТЕМ И СЕТЕЙ</t>
  </si>
  <si>
    <t>Шаньгин В. Ф.</t>
  </si>
  <si>
    <t>978-5-8199-0754-2</t>
  </si>
  <si>
    <t>09.01.03, 09.01.04, 09.02.01, 09.02.02, 09.02.03, 09.02.04, 09.02.05, 09.02.06, 09.02.07, 10.02.04, 10.02.05, 11.02.15, 11.02.18</t>
  </si>
  <si>
    <t>Рекомендовано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 обучающихся по группе специальностей 09.00.00 «Информатика и вычислительная техника»</t>
  </si>
  <si>
    <t>Московский институт электронной техники</t>
  </si>
  <si>
    <t>0108</t>
  </si>
  <si>
    <t>В учебном пособии формулируются основные понятия и определения информационной безопасности и анализируются угрозы информационной безопасности в компьютерных системах и сетях. Определяются базовые понятия политики безопасности. Рассматриваются основные криптографические методы и алгоритмы защиты компьютерной информации.
Обосновывается комплексный подход к обеспечению информационной безопасности корпоративных сетей. Описываются базовые технологии защиты межсетевого обмена данными. Рассматриваются методы и средства антивирусной защиты. Описывается организационно-правовое обеспечение информационной безопасности на основе стандартов и руководящих документов Государственной технической комиссии России.
Предназначено в качестве учебного пособия для студентов, обучающихся по соответствующим специальностям.</t>
  </si>
  <si>
    <t>684810.09.01</t>
  </si>
  <si>
    <t>Информационные сис. и технологии: Уч.пос. / О.Л.Голицына.-М.:Форум, НИЦ ИНФРА-М,2024.-400. с(СПО)(П)</t>
  </si>
  <si>
    <t>ИНФОРМАЦИОННЫЕ СИСТЕМЫ И ТЕХНОЛОГИИ</t>
  </si>
  <si>
    <t>Голицына О.Л., Максимов Н.В., Попов И.И.</t>
  </si>
  <si>
    <t>978-5-00091-592-9</t>
  </si>
  <si>
    <t>09.02.03, 09.02.04, 09.02.05, 09.02.07</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</si>
  <si>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специальностям 09.02.03 «Программирование в компьютерных системах», 09.02.04 «Информационные системы (по отраслям)», 09.02.05 «Прикладная информатика (по отраслям)»</t>
  </si>
  <si>
    <t>В учебном пособии рассматриваются классификация и структура автоматизированных информационных технологий (АИТ), связанные с ними понятия и определения, роль предметной области. Приводятся базовые АИТ пользователя — обработка текстов, таблиц, мультимедийных данных; смешанные АИТ — распознавание символов, преобразование речи в текст и обратно, машинный перевод. Рассматриваются технологии администратора и разработчика автоматизированных информационных систем (АИС) и АИТ — доступ к данным в локальном и сетевом режимах, клиент-серверные архитектуры, средства и технологии информационного поиска.
Предназначено для студентов, обучающихся по направлениям подготовки «Прикладная информатика (по областям применения)», «Информационные системы», «Программное обеспечение вычислительной техники и автоматизированных систем», а также для широкого круга специалистов в области информатизации.</t>
  </si>
  <si>
    <t>133150.19.01</t>
  </si>
  <si>
    <t>Информационные технол. в науке и образ.: Уч.пос. / Е.Л.Федотова - М.:ИД ФОРУМ, НИЦ ИНФРА-М,2024-335с.(П)</t>
  </si>
  <si>
    <t>ИНФОРМАЦИОННЫЕ ТЕХНОЛОГИИ В НАУКЕ И ОБРАЗОВАНИИ</t>
  </si>
  <si>
    <t>Федотова Е. Л., Федотов А. А.</t>
  </si>
  <si>
    <t>978-5-8199-0884-6</t>
  </si>
  <si>
    <t>09.04.01, 09.04.02, 09.04.03, 09.04.04, 44.04.01, 44.04.02, 44.04.03, 44.04.04</t>
  </si>
  <si>
    <t>Рекомендовано Учебно-методическим советом ВО в качестве учебного пособия для студентов высших учебных заведений, обучающихся по УГСН 44.03.00 «Образование и педагогические науки» (квалификация (степень) «бакалавр»)</t>
  </si>
  <si>
    <t>0110</t>
  </si>
  <si>
    <t>Учебное пособие посвящено проблеме информатизации образования. Рассмотрены основные методологические научные принципы, информационно-педагогическая картина мира, информационные технологии научных исследований, информационные технологии в науке и образовании, основные направления развития современных информационных технологий. Читатели могут ознакомиться с теоретическими основами информатики, информационных технологий и систем.
Для студентов высших учебных заведений, изучающих дисциплины «Информационные технологии», «Информационные технологии в профессиональной деятельности», «Информационные технологии в науке и образовании», обучающихся по программе подготовки бакалавров и магистров по направлениям «Информатика и вычислительная техника» и «Педагогика», а также для аспирантов, преподавателей и специалистов в данной области.</t>
  </si>
  <si>
    <t>089200.18.01</t>
  </si>
  <si>
    <t>Информационные технологии в проф. деят.: Уч. пос. /Е.Л. Федотова - ФОРУМ:ИНФРА-М, 2025 - 367с.(СПО) (п)</t>
  </si>
  <si>
    <t>ИНФОРМАЦИОННЫЕ ТЕХНОЛОГИИ В ПРОФЕССИОНАЛЬНОЙ ДЕЯТЕЛЬНОСТИ</t>
  </si>
  <si>
    <t>Федотова Е.Л.</t>
  </si>
  <si>
    <t>978-5-8199-0752-8</t>
  </si>
  <si>
    <t>00.02.03, 09.02.01, 09.02.02, 09.02.03, 09.02.04, 09.02.05, 09.02.06, 09.02.07, 09.02.08, 09.02.09, 09.02.10</t>
  </si>
  <si>
    <t>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 обучающихся по группе специальностей «Информатика и вычислительная техника»</t>
  </si>
  <si>
    <t>Приведены базовые понятия в области информации, информационных технологий и систем, основные принципы, методы и свойства информационных и коммуникационных технологий. Рассмотрены прикладное программное обеспечение и информационные ресурсы, интегрированные информационные системы. Особое внимание уделено интеллектуальным информационным технологиям — одному из наиболее перспективных и быстро развивающихся научных и прикладных направлений информатики.
Для студентов средних специальных учебных заведений, изучающих дисциплины «Информационные технологии», «Информационные технологии в профессиональной деятельности», обучающихся по специальности 11.02.13 «Твердотельная электроника», а также для преподавателей и специалистов, работающих в данных предметных областях.</t>
  </si>
  <si>
    <t>704239.03.01</t>
  </si>
  <si>
    <t>Информационные технологии в проф. деят.: Уч.пос. / С.В.Синаторов, - М.:НИЦ ИНФРА-М,2025. - 277 с.(СПО)(П)</t>
  </si>
  <si>
    <t>Синаторов С.В., Пикулик О.В., АВАНГАРД-БУКС О.</t>
  </si>
  <si>
    <t>978-5-16-016278-2</t>
  </si>
  <si>
    <t>09.02.01, 09.02.03, 09.02.06, 09.02.07, 44.02.01, 44.02.02, 44.02.03, 44.02.04, 44.02.05, 44.02.06, 54.02.03, 54.02.06, 54.02.07, 54.02.08, 09.02.10</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</si>
  <si>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педагогическим специальностям  (протокол № 6 от 16.06.2021)</t>
  </si>
  <si>
    <t>Саратовский областной институт развития образования</t>
  </si>
  <si>
    <t>В учебном пособии излагаются возможности практического применения в профессиональной деятельности офисных программ (Word, Excel и PowerPoint); программ для обработки графической и цифровой информации (Paint 3D, Adobe Photoshop и Видеоредактор); программы для создания интерактивных презентаций (SMART Notebook); программ для работы в сети Интернет.
Соответствует требованиям федеральных государственных образовательных стандартов среднего профессионального образования последнего поколения.
Для студентов среднего профессионального образования, обучающихся по специальностям «Дошкольное образование», «Преподавание в начальных классах», «Педагогика дополнительного образования», «Профессиональное обучение (по отраслям)».</t>
  </si>
  <si>
    <t>719228.03.01</t>
  </si>
  <si>
    <t>Информационные технологии и сис.: Уч.пос. / Е.Л.Федотова-М.:ИД ФОРУМ, НИЦ ИНФРА-М,2023.-352 с.(СПО)(П)</t>
  </si>
  <si>
    <t>ИНФОРМАЦИОННЫЕ ТЕХНОЛОГИИ И СИСТЕМЫ</t>
  </si>
  <si>
    <t>Федотова Е. Л.</t>
  </si>
  <si>
    <t>978-5-8199-0899-0</t>
  </si>
  <si>
    <t>09.02.01, 09.02.02, 09.02.03, 09.02.04, 09.02.05, 09.02.06, 09.02.07, 09.02.08, 09.02.09, 38.02.01, 38.02.02, 38.02.03, 38.02.06, 38.02.07, 38.02.08, 09.02.10</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</si>
  <si>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укрупненным группам специальностей 09.02.00 «Информатика и вычислительная техника», 38.02.00 «Экономика и управление» (протокол № 11 от 10.06.2019)</t>
  </si>
  <si>
    <t>Учебное пособие написано в соответствии с Федеральным государственным образовательным стандартом последнего поколения. Приведены базовые понятия в области информации, информатизации, информационных технологий и систем. Исследованы вопросы правовой информатизации общества. Рассмотрены программные комплексы, аппаратно-программное обеспечение и информационные ресурсы, информационные системы и средства их обеспечения, а также вопросы информационной безопасности. Особое внимание уделено вопросам правового регулирования Интернета.
Для студентов учреждений среднего профессионального образования, обучающихся по укрупненным группам специальностей 09.02.00 «Информатика и вычислительная техника», 38.02.00 «Экономика и управление».</t>
  </si>
  <si>
    <t>085060.11.01</t>
  </si>
  <si>
    <t>Компьютерный практ. по курсу "Информатика": Уч.пос. /В.Т.Безручко-3изд. -ИД ФОРУМ,ИНФРА-М,2023-368с(П)</t>
  </si>
  <si>
    <t>КОМПЬЮТЕРНЫЙ ПРАКТИКУМ ПО КУРСУ "ИНФОРМАТИКА", ИЗД.3</t>
  </si>
  <si>
    <t>Безручко В. Т.</t>
  </si>
  <si>
    <t>Высшее образование: Бакалавриат</t>
  </si>
  <si>
    <t>978-5-8199-0714-6</t>
  </si>
  <si>
    <t>00.03.03, 00.05.03</t>
  </si>
  <si>
    <t>Допущено научно-методическим советом по информатике при Мин. обр. и науки РФ в качестве учебного пособия по дисциплине "Информатика" для студентов вузов, обучающихся по гуманитарным и экономическим направлениям и специальностям</t>
  </si>
  <si>
    <t>0308</t>
  </si>
  <si>
    <t>Рассмотрены интерфейс и технология работы в операционной системе Windows XP и ее стандартных приложениях, а также вопросы компьютерной безопасности.
Приведено большое количество практических заданий, сгруппированных в 16 работ для выполнения на компьютере при проведении аудиторных занятий.
Практические работы ориентированы на использование русифицированных версий операционной системы Windows ХР, прикладных программ пакета Microsoft Office 2003 (Word, Excel, PowerPoint, Outlook Express), системы автоматизированного перевода документов PROMT Family 7.0 и работу в сети Интернет.
Максимальный эффект дает параллельное использование курса лекций и компьютерного практикума.
Для преподавателей и студентов вузов, а также для широкого круга специалистов, желающих самостоятельно освоить компьютерные технологии работы с документами.</t>
  </si>
  <si>
    <t>085870.12.01</t>
  </si>
  <si>
    <t>Компьютерный практикум по информатике. Офис. техн.: Уч.пос. / Г.В.Калабухова-М.:ИД Форум, НИЦ ИНФРА-М,2022.-336с.(ВО)(П)</t>
  </si>
  <si>
    <t>КОМПЬЮТЕРНЫЙ ПРАКТИКУМ ПО ИНФОРМАТИКЕ. ОФИСНЫЕ ТЕХНОЛОГИИ</t>
  </si>
  <si>
    <t>Калабухова Г. В., Титов В. М.</t>
  </si>
  <si>
    <t>978-5-8199-0916-4</t>
  </si>
  <si>
    <t>Рекомендовано Учебно-методическим объединением по образованию в области социальной работы в качестве учебного пособия для студентов высших учебных заведений, обучающихся по направлению и специальности «Социальная работа»</t>
  </si>
  <si>
    <t>Московский городской педагогический университет</t>
  </si>
  <si>
    <t>Целями данного пособия являются углубление знаний и закрепление навыков практического использования компьютера при решении прикладных задач.
Каждая глава пособия содержит необходимый минимум теоретического материала и совокупность практических заданий, обеспечивающих обучение работе в среде универсальных программных продуктов, получивших наиболее широкое распространение в России. При этом теоретическая часть включает сведения об особенностях функционирования соответствующих программ и иллюстрированные примеры решения практических задач. Это дает возможность использовать пособие как во время аудиторных занятий с участием преподавателя, так и для самостоятельной работы.
Для студентов вузов, может быть использовано и при самостоятельном освоении информационных технологий специалистами различного профиля, а также может быть рекомендовано преподавателям для проведения практических занятий.</t>
  </si>
  <si>
    <t>664178.08.01</t>
  </si>
  <si>
    <t>Конфигурирование и моделир.в сист.«1С: Предпр.»: Уч. /Э.Г.Дадян - М.:Вуз.уч. НИЦ ИНФРА-М,2024 - 417 с(П)</t>
  </si>
  <si>
    <t>КОНФИГУРИРОВАНИЕ И МОДЕЛИРОВАНИЕ В СИСТЕМЕ «1С: ПРЕДПРИЯТИЕ»</t>
  </si>
  <si>
    <t>Дадян Э.Г.</t>
  </si>
  <si>
    <t>Вузовский учебник</t>
  </si>
  <si>
    <t>Высшее образование: Магистратура (ФУ)</t>
  </si>
  <si>
    <t>978-5-9558-0581-8</t>
  </si>
  <si>
    <t>Профессиональное образование / ВО - Магистратура</t>
  </si>
  <si>
    <t>01.03.04, 01.04.04, 02.03.02, 03.03.02, 09.03.01, 09.03.03, 09.03.04</t>
  </si>
  <si>
    <t>Финансовый университет при Правительстве Российской Федерации</t>
  </si>
  <si>
    <t>Учебник посвящен изучению основ языка программирования 1С 8.3 и методам конфигурирования прикладных решений на платформе системы «1С:Предприятие». Рассмотрены основы программирования и общие архитектурные решения, используемые в технологической платформе «1С:Предприятие 8.3». Перечислены имеющиеся в системе средства разработки и администрирования, описана прикладная функциональность. Подробно рассмотрены система типов и идеология работы с данными.
Учебник разработан в соответствии с учебным планом (уровень магистратуры). Соответствует требованиям Федерального государственного образовательного стандарта высшего образования последнего поколения.
Для студентов высших образовательных организаций, обучающихся по всем направлениям подготовки магистратуры, а также для аспирантов и слушателей института повышения квалификации.</t>
  </si>
  <si>
    <t>075550.14.01</t>
  </si>
  <si>
    <t>Математические методы в программир.: Уч. / В.П.Агальцов-2 изд.-М.:ИД Форум, НИЦ ИНФРА-М,2023-240с.(СПО)(П)</t>
  </si>
  <si>
    <t>МАТЕМАТИЧЕСКИЕ МЕТОДЫ В ПРОГРАММИРОВАНИИ, ИЗД.2</t>
  </si>
  <si>
    <t>Агальцов В.П.</t>
  </si>
  <si>
    <t>978-5-8199-0410-7</t>
  </si>
  <si>
    <t>ЕСТЕСТВЕННЫЕ НАУКИ. МАТЕМАТИКА</t>
  </si>
  <si>
    <t>Физико-математические науки</t>
  </si>
  <si>
    <t>09.02.01, 10.02.04, 10.02.05, 38.02.03</t>
  </si>
  <si>
    <t>Рекомендовано Министерством образования Российской Федерации в качестве учебника для студентов учреждений среднего профессионального образования, обучающихся по группе специальностей «Информатика и вычислительная техника»</t>
  </si>
  <si>
    <t>Московский государственный технический университет им. Н.Э. Баумана</t>
  </si>
  <si>
    <t>0210</t>
  </si>
  <si>
    <t>В учебнике рассматриваются прикладные математические методы и модели, в том числе методы математического программирования (поиск экстремума, линейное, нелинейное, динамическое программирование), системы массового обслуживания.
Особое внимание уделено целостному, простому и ясному изложению учебного материала. Показаны связь между отдельными главами, использование однотипных методов (алгоритмов) для решения разных задач. Приведено подробное описание всех алгоритмов.
Предназначен для учащихся средних профессиональных учебных заведении по группе специальностей «Информатика и вычислительная техника», также может быть полезен студентам высших учебных заведений, преподавателям и программистам.</t>
  </si>
  <si>
    <t>682998.03.01</t>
  </si>
  <si>
    <t>Объектно-ориентир.програм.на Visual Basic...: Уч.пос./В.Н.Шакин-М.:Форум,НИЦ ИНФРА-М,2024-398с.(СПО)(П)</t>
  </si>
  <si>
    <t>ОБЪЕКТНО-ОРИЕНТИРОВАННОЕ ПРОГРАММИРОВАНИЕ НА VISUAL BASIC В СРЕДЕ VISUAL STUDIO .NET</t>
  </si>
  <si>
    <t>Шакин В.Н., Загвоздкина А.В., Сосновиков Г.К.</t>
  </si>
  <si>
    <t>978-5-00091-551-6</t>
  </si>
  <si>
    <t>09.02.01, 09.02.02, 09.02.03, 09.02.04, 09.02.05, 10.02.01, 10.02.02, 10.02.03, 11.02.07, 11.02.09, 11.02.11, 11.02.14, 11.02.18</t>
  </si>
  <si>
    <t>Рекомендовано Учебно-методическим советом СПО в качестве  учебного пособия для студентов учебных заведений, реализующих программу среднего профессионального образования по специальностям 09.02.01 «Компьютерные системы и комплексы», 09.02.02 «Компьютерные сети», 09.02.03 «Программирование в компьютерных системах», 09.02.04 «Информационные системы (по отраслям)», 09.02.05 «Прикладная информатика (по отраслям)»</t>
  </si>
  <si>
    <t>Московский технический университет связи и информатики, Северо-Кавказский ф-л</t>
  </si>
  <si>
    <t>В учебном пособии излагаются основные принципы и средства объектно-ориентированного программирования, а также средства разработки приложений на языке программирования высокого уровня Visual Basic в среде Visual Studio.NET. 
Излагаемый в пособии материал разбит на темы, каждая из которых направлена на изучение средств объектно-ориентированного программирования и их реализацию, а также на создание законченных работающих проектов приложений в лабораторной работе по каждой теме.
Пособие предназначено для студентов техникумов, колледжей, вузов, в учебных планах которых предусмотрены дисциплины «Информатика», «Основы алгоритмизации и программирования», «Методы и средства программирования», «Программирование на языке высокого уровня», «Объектно-ориентированное программирование».</t>
  </si>
  <si>
    <t>074950.17.01</t>
  </si>
  <si>
    <t>Основы алгоритмизации и программир.: Уч.пос. / Гагарина Л.Г. - М.:ИД ФОРУМ, НИЦ ИНФРА-М,2025. - 414 с.(П)</t>
  </si>
  <si>
    <t>ОСНОВЫ АЛГОРИТМИЗАЦИИ И ПРОГРАММИРОВАНИЯ</t>
  </si>
  <si>
    <t>Колдаев В. Д., Гагарина Л. Г.</t>
  </si>
  <si>
    <t>978-5-8199-0733-7</t>
  </si>
  <si>
    <t>08.02.15, 09.02.01, 09.02.02, 09.02.03, 09.02.04, 09.02.05, 09.02.06, 09.02.07, 09.02.08, 09.02.09, 10.02.02, 10.02.03, 10.02.04, 10.02.05, 11.02.09, 11.02.11, 11.02.14, 11.02.15, 11.02.18, 15.02.07, 27.02.01, 27.02.02, 27.02.03, 27.02.04, 27.02.05, 27.02.06, 27.02.07, 55.02.01</t>
  </si>
  <si>
    <t>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 обучающихся по группе специальностей 09.00.00 «Информатика и вычислительная техника»</t>
  </si>
  <si>
    <t>0106</t>
  </si>
  <si>
    <t>Рассмотрен широкий круг алгоритмов обработки линейных и нелинейных структур данных. Приведены основные понятия алгоритмизации, свойств алгоритмов, общие принципы построения алгоритмов, основные алгоритмические конструкции. Рассмотрены эволюция языков программирования, технология работы и фрагменты программ, а также основные принципы объектно-ориентированного программирования.
Для студентов, обучающихся по направлению и специальностям программного обеспечения вычислительной техники и автоматизированных систем, прикладной математики и обработки информации. Пособие будет полезно широкому кругу специалистов по компьютерному моделированию.</t>
  </si>
  <si>
    <t>771587.01.01</t>
  </si>
  <si>
    <t>Основы информ. технолог.: Уч.пос. / Под ред. Гагариной Л.Г. - 2 изд. - М.:НИЦ ИНФРА-М,2022 - 346 с.(П)</t>
  </si>
  <si>
    <t>ОСНОВЫ ИНФОРМАЦИОННЫХ ТЕХНОЛОГИЙ, ИЗД.2</t>
  </si>
  <si>
    <t>Гагарина Л.Г., Слюсарь В.В., Слюсарь М.В.</t>
  </si>
  <si>
    <t>978-5-16-015784-9</t>
  </si>
  <si>
    <t>00.02.03, 09.02.01, 09.02.03, 09.02.04, 09.02.06, 09.02.07, 09.02.10</t>
  </si>
  <si>
    <t>Рекомендовано Научно-методическим советом федерального государственного автономного образовательного учреждения высшего профессионального образования «Национальный исследовательский университет "МИЭТ”» в качестве учебного пособия для студентов учреждений среднего профессионального образования, обучающихся по группе специальностей «Информатика и вычислительная техника»</t>
  </si>
  <si>
    <t>0222</t>
  </si>
  <si>
    <t>В учебном пособии рассмотрены фундаментальные понятия в области информации, информационных технологий и систем, назначение, свойства, структура, компоненты, типы и классы.
В качестве основополагающих признаков классификации технологий и систем использованы сферы применения и виды обрабатываемой информации. Подробно изложены вопросы, связанные с применением информационных технологий, развитием интегрированных корпоративных информационных систем.
Соответствует требованиям федеральных государственных образовательных стандартов среднего профессионального образования последнего поколения. 
Для студентов технических колледжей, обучающихся по специальности «Программирование в компьютерных системах», а также студентов экономических колледжей и вузов.</t>
  </si>
  <si>
    <t>682642.02.01</t>
  </si>
  <si>
    <t>Пакет прикладных программ: Уч.пос. / В.Н.Шитов - М.:НИЦ ИНФРА-М,2023 - 334 с.(СПО)(П)</t>
  </si>
  <si>
    <t>ПАКЕТ ПРИКЛАДНЫХ ПРОГРАММ</t>
  </si>
  <si>
    <t>978-5-16-014542-6</t>
  </si>
  <si>
    <t>09.02.01, 09.02.02, 09.02.03, 09.02.04, 09.02.05, 09.02.06, 09.02.07, 21.01.10, 21.01.15, 21.01.16, 21.02.14, 21.02.15, 21.02.16, 21.02.17, 21.02.18, 46.01.02, 46.01.03</t>
  </si>
  <si>
    <t>Рекомендовано Межрегиональным учебно-методическим советом профессионального образования в качестве учебного пособия для учебных заведений, реализующих программу среднего профессионального образования по специальности 09.02.03 «Программирование в компьютерных системах» (протокол № 2 от 17.02.2021)</t>
  </si>
  <si>
    <t>0121</t>
  </si>
  <si>
    <t>В учебном пособии описаны методы эффективной работы с прикладными программными продуктами: текстовыми редакторами, электронными таблицами, редакторами презентаций, системами управления базами данных, а также основами программирования в среде Visual Basic for Applications. Предложено более 40 практических и самостоятельных работ. Может быть использовано при освоении профессионального модуля ПМ.02 «Разработка, внедрение и адаптация отраслевого программного обеспечения» для специальности «Программирование в компьютерных системах».
Соответствует требованиям федеральных государственных образовательных стандартов среднего профессионального образования последнего поколения.
Для студентов учреждений среднего профессионального образования, обучающихся по специальности 09.02.03 «Программирование в компьютерных системах».</t>
  </si>
  <si>
    <t>172800.08.01</t>
  </si>
  <si>
    <t>Паскаль для школьников: Уч. пос. / В.Б. Попов. - М.: ИЦ РИОР:  НИЦ Инфра-М, 2024. - 374 с. (п)</t>
  </si>
  <si>
    <t>ПАСКАЛЬ ДЛЯ ШКОЛЬНИКОВ</t>
  </si>
  <si>
    <t>Попов В. Б.</t>
  </si>
  <si>
    <t>978-5-369-01038-9</t>
  </si>
  <si>
    <t>ЛИТЕРАТУРА ДЛЯ СРЕДНЕЙ ШКОЛЫ И АБИТУРИЕНТОВ. ПЕДАГОГИКА</t>
  </si>
  <si>
    <t>Информатика, ОБЖ, Технология, Физкультура</t>
  </si>
  <si>
    <t>Общее образование / Среднее общее образование</t>
  </si>
  <si>
    <t>03.03.02, 09.02.03, 09.02.05, 09.03.01, 09.03.03, 09.04.03</t>
  </si>
  <si>
    <t>0112</t>
  </si>
  <si>
    <t>Пособие представляет собой курс по изучению популярного языка программирования — Паскаль. В нем последовательно излагаются основные принципы структурного программирования в интегрированной среде программирования Turbo Pascal и Pascal ABC.
Учебный материал разделен на 10 глав. Изложение материала ведется на основе примеров рабочих программ. Для проверки усвоения теоретического материала в конце каждой главы имеются контрольные вопросы. Выполнение заданий по разработке приложений поможет сформировать прочные навыки программирования.
Книга предназначена для учащихся и студентов общеобразовательных, высших и средних учебных заведений и благодаря наличию большого количества детально рассмотренных примеров, вопросов и заданий может быть использована для самообразования.</t>
  </si>
  <si>
    <t>087900.21.01</t>
  </si>
  <si>
    <t>Практикум по инф.: Уч.пос.Комп.гр. и Web-дизайн. /Т.И.Немцова -М.:ИД ФОРУМ, НИЦ ИНФРА-М,2024-288с(СПО)(п)</t>
  </si>
  <si>
    <t>ПРАКТИКУМ ПО ИНФОРМАТИКЕ</t>
  </si>
  <si>
    <t>Немцова Т. И., Назарова Ю. В., Гагарина Л. Г.</t>
  </si>
  <si>
    <t>978-5-8199-0800-6</t>
  </si>
  <si>
    <t>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t>
  </si>
  <si>
    <t>ООО "ИННОВАЦИЯ" структурное подразделение "Центр Компьютерного Обучения и Дополнительного Образовани</t>
  </si>
  <si>
    <t>Практикум по информатике посвящен работе с компьютерной графикой, включая создание анимации, а также основам web-дизайна. Практикум знакомит с работой со следующими программами: Adobe Photoshop CS2, CorelDRAW 13, Macromedia Flash 8 и Macromedia Dreamweaver 8.
В теоретической части рассматриваются различные аспекты компьютерного дизайна. В практической части описываются основные приемы работы в изучаемой программной среде. Материалы, находящиеся в электронном виде, иллюстрируют теоретическую часть практикума и содержат задания с подробными инструкциями по их выполнению.
Практикум предназначен для студентов средних специальных учебных заведений, изучающих дисциплину «Информатика». 
Может быть рекомендован школьникам и студентам вузов (технических, экономических и других специальностей), преподавателям, слушателям курсов повышения квалификации, а также широкому кругу пользователей персональных компьютеров.</t>
  </si>
  <si>
    <t>165400.12.01</t>
  </si>
  <si>
    <t>Программирование на языке...: Уч.пос. / Под ред. Гагариной Л.Г.-М.:ИД Форум, НИЦ ИНФРА-М,2024.-512 с.(П)</t>
  </si>
  <si>
    <t>ПРОГРАММИРОВАНИЕ НА ЯЗЫКЕ ВЫСОКОГО УРОВНЯ. ПРОГРАММИРОВАНИЕ НА ЯЗЫКЕ С++</t>
  </si>
  <si>
    <t>Немцова Т.И., Голова С.Ю., Терентьев А.И. и др.</t>
  </si>
  <si>
    <t>978-5-8199-0699-6</t>
  </si>
  <si>
    <t>09.02.03, 09.02.05, 09.02.07</t>
  </si>
  <si>
    <t>Рекомендовано Научно-методическим советом Московского государственного института электронной техники (технического университета) в качестве учебного пособия для студентов, обучающихся по направлениям подготовки 09.03.01 «Информатика и вычислительная техника», 09.03.03 «Прикладная информатика», 09.03.04 «Программная инженерия»</t>
  </si>
  <si>
    <t>В пособии рассматриваются работа в среде программирования Microsoft Visual Studio 2010, основы программирования и объектно-ориентированное программирование на языке C++. Представленный теоретический материал сопровождается подробно разобранными примерами программ со схемами алгоритмов. Для закрепления материала предлагаются контрольные вопросы, тесты и задания для самостоятельного решения.
Предназначено для школьников, студентов средних специальных заведений и вузов (технических, экономических и других специальностей), изучающих дисциплину «Программирование», может быть рекомендовано преподавателям, слушателям курсов повышения квалификации, а также может быть использовано как самоучитель.</t>
  </si>
  <si>
    <t>083410.09.01</t>
  </si>
  <si>
    <t>Сборник задач и упр. по информатике: Уч.пос. / Под ред. Гагариной Л.Г.-М.:ИД Форум, НИЦ ИНФРА-М,2022.-255 с.(П)</t>
  </si>
  <si>
    <t>СБОРНИК ЗАДАЧ И УПРАЖНЕНИЙ ПО ИНФОРМАТИКЕ</t>
  </si>
  <si>
    <t>В.Д.Колдаев, Л.Г.Гагарина</t>
  </si>
  <si>
    <t>Профессиональное образование</t>
  </si>
  <si>
    <t>978-5-8199-0928-7</t>
  </si>
  <si>
    <t>09.02.05, 10.02.04, 10.02.05, 11.02.06, 12.02.07, 12.02.09, 12.02.10, 15.02.09, 25.02.01, 25.02.02, 25.02.03, 25.02.04, 25.02.06, 25.02.07, 26.02.02, 26.02.03, 26.02.05, 26.02.06, 27.02.03</t>
  </si>
  <si>
    <t>0107</t>
  </si>
  <si>
    <t>Предложен широкий круг задач, сгруппированных по темам, по основам алгоритмизации, программирования и информационным технологиям для закрепления, углубления и контроля знаний и умений, полученных во время занятий или из учебников. Содержит справочные материалы по алгоритмическому языку Turbo Pascal, структурам данных, текстовому процессору Word и табличному процессору Excel.
Для студентов, обучающихся по специальности «Программное обеспечение вычислительной техники и автоматизированных систем». Рекомендуется учащимся лицеев, гимназий и школ, колледжей и техникумов, а также преподавателям информатики и информационных технологий.</t>
  </si>
  <si>
    <t>636338.06.01</t>
  </si>
  <si>
    <t>Современные информ. технологии в упр..: Уч.пос. / Б.Е.Одинцов и др. - М.:Вуз.уч.,НИЦ ИНФРА-М,2024-373с(П)</t>
  </si>
  <si>
    <t>СОВРЕМЕННЫЕ ИНФОРМАЦИОННЫЕ ТЕХНОЛОГИИ В УПРАВЛЕНИИ ЭКОНОМИЧЕСКОЙ ДЕЯТЕЛЬНОСТЬЮ (ТЕОРИЯ И ПРАКТИКА)</t>
  </si>
  <si>
    <t>Одинцов Б.Е., Романов А.Н., Догучаева С.М.</t>
  </si>
  <si>
    <t>978-5-9558-0517-7</t>
  </si>
  <si>
    <t>ОБЩЕСТВЕННЫЕ НАУКИ.  ЭКОНОМИКА. ПРАВО</t>
  </si>
  <si>
    <t>Управление (менеджмент)</t>
  </si>
  <si>
    <t>09.02.03, 09.03.01, 09.03.02, 09.03.03, 09.04.03, 38.03.01, 38.03.02, 38.03.05, 38.04.05, 40.03.01</t>
  </si>
  <si>
    <t>0117</t>
  </si>
  <si>
    <t>В учебном пособии изложен материал, предназначенный для освоения современных информационных технологий и систем, используемых в экономике. В нем отражаются различные сферы их применения: раскрываются  теоретические положения, необходимые для понимания соответствующей сферы приложения информационных технологий.   
В связи с тем что пособие ориентировано на проведение практических   занятий на базе известных в нашей стране программных продуктов, для каждой сферы их применения приводятся соответствующие методические указания. Предлагаются задачи, решение которых способствует повышению уровня овладения обучаемым необходимых знаний (компетенций). Практические задания, предназначенные для самостоятельного выполнения, разработаны в соответствии с отраслевой направленностью дисциплины.   
Для студентов, аспирантов и преподавателей экономических вузов. Может также быть полезно специалистам, работающим в области создания систем, ориентированных на целевое управление экономикой.</t>
  </si>
  <si>
    <t>00.00.00</t>
  </si>
  <si>
    <t>ОБЩИЕ ДИСЦИПЛИНЫ ДЛЯ ВСЕХ СПЕЦИАЛЬНОСТЕЙ</t>
  </si>
  <si>
    <t>00.02.03</t>
  </si>
  <si>
    <t>Информационные технологии в профессиональной деятельности</t>
  </si>
  <si>
    <t>00.03.03</t>
  </si>
  <si>
    <t>Информатика</t>
  </si>
  <si>
    <t>00.05.03</t>
  </si>
  <si>
    <t>01.00.00</t>
  </si>
  <si>
    <t>МАТЕМАТИКА И МЕХАНИКА</t>
  </si>
  <si>
    <t>01.03.02</t>
  </si>
  <si>
    <t>Прикладная математика и информатика</t>
  </si>
  <si>
    <t>01.03.04</t>
  </si>
  <si>
    <t>Прикладная математика</t>
  </si>
  <si>
    <t>01.04.02</t>
  </si>
  <si>
    <t>01.04.04</t>
  </si>
  <si>
    <t>02.00.00</t>
  </si>
  <si>
    <t>КОМПЬЮТЕРНЫЕ И ИНФОРМАЦИОННЫЕ НАУКИ</t>
  </si>
  <si>
    <t>02.03.02</t>
  </si>
  <si>
    <t>Фундаментальная информатика и информационные технологии</t>
  </si>
  <si>
    <t>03.00.00</t>
  </si>
  <si>
    <t>ФИЗИКА И АСТРОНОМИЯ</t>
  </si>
  <si>
    <t>03.03.02</t>
  </si>
  <si>
    <t>08.00.00</t>
  </si>
  <si>
    <t>ТЕХНИКА И ТЕХНОЛОГИИ СТРОИТЕЛЬСТВА</t>
  </si>
  <si>
    <t>08.02.15</t>
  </si>
  <si>
    <t>Информационное моделирование в строительстве</t>
  </si>
  <si>
    <t>09.00.00</t>
  </si>
  <si>
    <t>ИНФОРМАТИКА И ВЫЧИСЛИТЕЛЬНАЯ ТЕХНИКА</t>
  </si>
  <si>
    <t>09.01.03</t>
  </si>
  <si>
    <t>Оператор информационных систем и ресурсов</t>
  </si>
  <si>
    <t>09.01.04</t>
  </si>
  <si>
    <t>Наладчик аппаратных и программных средств инфокоммуникационных систем</t>
  </si>
  <si>
    <t>09.01.05</t>
  </si>
  <si>
    <t>Оператор технической поддержки</t>
  </si>
  <si>
    <t>09.02.01</t>
  </si>
  <si>
    <t>Компьютерные системы и комплексы</t>
  </si>
  <si>
    <t>09.02.02</t>
  </si>
  <si>
    <t>Компьютерные сети</t>
  </si>
  <si>
    <t>09.02.03</t>
  </si>
  <si>
    <t>Программирование в компьютерных системах</t>
  </si>
  <si>
    <t>09.02.04</t>
  </si>
  <si>
    <t>Информационные системы (по отраслям)</t>
  </si>
  <si>
    <t>09.02.05</t>
  </si>
  <si>
    <t>Прикладная информатика (по отраслям)</t>
  </si>
  <si>
    <t>09.02.06</t>
  </si>
  <si>
    <t>Сетевое и системное администрирование</t>
  </si>
  <si>
    <t>09.02.07</t>
  </si>
  <si>
    <t>Информационные системы и программирование</t>
  </si>
  <si>
    <t>09.02.08</t>
  </si>
  <si>
    <t>Интеллектуальные интегрированные системы</t>
  </si>
  <si>
    <t>09.02.09</t>
  </si>
  <si>
    <t>Веб-разработка</t>
  </si>
  <si>
    <t>09.02.10</t>
  </si>
  <si>
    <t>Разработка компьютерных игр, дополненной и виртуальной реальности</t>
  </si>
  <si>
    <t>09.03.01</t>
  </si>
  <si>
    <t>Информатика и вычислительная техника</t>
  </si>
  <si>
    <t>09.03.02</t>
  </si>
  <si>
    <t>Информационные системы и технологии</t>
  </si>
  <si>
    <t>09.03.03</t>
  </si>
  <si>
    <t>Прикладная информатика</t>
  </si>
  <si>
    <t>09.03.04</t>
  </si>
  <si>
    <t>Программная инженерия</t>
  </si>
  <si>
    <t>09.04.01</t>
  </si>
  <si>
    <t>09.04.02</t>
  </si>
  <si>
    <t>09.04.03</t>
  </si>
  <si>
    <t>09.04.04</t>
  </si>
  <si>
    <t>10.00.00</t>
  </si>
  <si>
    <t>ИНФОРМАЦИОННАЯ БЕЗОПАСНОСТЬ</t>
  </si>
  <si>
    <t>10.02.01</t>
  </si>
  <si>
    <t>Организация и технология защиты информации</t>
  </si>
  <si>
    <t>10.02.02</t>
  </si>
  <si>
    <t>Информационная безопасность телекоммуникационных систем</t>
  </si>
  <si>
    <t>10.02.03</t>
  </si>
  <si>
    <t>Информационная безопасность автоматизированных систем</t>
  </si>
  <si>
    <t>10.02.04</t>
  </si>
  <si>
    <t>Обеспечение информационной безопасности телекоммуникационных систем</t>
  </si>
  <si>
    <t>10.02.05</t>
  </si>
  <si>
    <t>Обеспечение информационной безопасности автоматизированных систем</t>
  </si>
  <si>
    <t>11.00.00</t>
  </si>
  <si>
    <t>ЭЛЕКТРОНИКА, РАДИОТЕХНИКА И СИСТЕМЫ СВЯЗИ</t>
  </si>
  <si>
    <t>11.02.03</t>
  </si>
  <si>
    <t>Эксплуатация оборудования радиосвязи и электрорадионавигации судов</t>
  </si>
  <si>
    <t>11.02.06</t>
  </si>
  <si>
    <t>Техническая эксплуатация транспортного радиоэлектронного оборудования (по видам транспорта)</t>
  </si>
  <si>
    <t>11.02.07</t>
  </si>
  <si>
    <t>Радиотехнические информационные системы</t>
  </si>
  <si>
    <t>11.02.09</t>
  </si>
  <si>
    <t>Многоканальные телекоммуникационные системы</t>
  </si>
  <si>
    <t>11.02.11</t>
  </si>
  <si>
    <t>Сети связи и системы коммутации</t>
  </si>
  <si>
    <t>11.02.12</t>
  </si>
  <si>
    <t>Почтовая связь</t>
  </si>
  <si>
    <t>11.02.13</t>
  </si>
  <si>
    <t>Твердотельная электроника</t>
  </si>
  <si>
    <t>11.02.14</t>
  </si>
  <si>
    <t>Электронные приборы и устройства</t>
  </si>
  <si>
    <t>11.02.15</t>
  </si>
  <si>
    <t>Инфокоммуникационные сети и системы связи</t>
  </si>
  <si>
    <t>11.02.17</t>
  </si>
  <si>
    <t>Разработка электронных устройств и систем</t>
  </si>
  <si>
    <t>11.02.18</t>
  </si>
  <si>
    <t>Системы радиосвязи, мобильной связи и телерадиовещания</t>
  </si>
  <si>
    <t>11.02.19</t>
  </si>
  <si>
    <t>Квантовые коммуникации</t>
  </si>
  <si>
    <t>12.00.00</t>
  </si>
  <si>
    <t>ФОТОНИКА, ПРИБОРОСТРОЕНИЕ, ОПТИЧЕСКИЕ И БИОТЕХНИЧЕСКИЕ СИСТЕМЫ И ТЕХНОЛОГИИ</t>
  </si>
  <si>
    <t>12.02.01</t>
  </si>
  <si>
    <t>Авиационные приборы и комплексы</t>
  </si>
  <si>
    <t>12.02.03</t>
  </si>
  <si>
    <t>Радиоэлектронные приборные устройства</t>
  </si>
  <si>
    <t>12.02.05</t>
  </si>
  <si>
    <t>Оптические и оптико-электронные приборы и системы</t>
  </si>
  <si>
    <t>12.02.06</t>
  </si>
  <si>
    <t>Биотехнические и медицинские аппараты и системы</t>
  </si>
  <si>
    <t>12.02.07</t>
  </si>
  <si>
    <t>Монтаж, техническое обслуживание и ремонт медицинской техники</t>
  </si>
  <si>
    <t>12.02.09</t>
  </si>
  <si>
    <t>Производство и эксплуатация оптических и оптико-электронных приборов и систем</t>
  </si>
  <si>
    <t>12.02.10</t>
  </si>
  <si>
    <t>Монтаж, техническое обслуживание и ремонт биотехнических и медицинских аппаратов и систем</t>
  </si>
  <si>
    <t>13.00.00</t>
  </si>
  <si>
    <t>ЭЛЕКТРО- И ТЕПЛОЭНЕРГЕТИКА</t>
  </si>
  <si>
    <t>13.02.12</t>
  </si>
  <si>
    <t>Электрические станции, сети, их релейная защита и автоматизация</t>
  </si>
  <si>
    <t>15.00.00</t>
  </si>
  <si>
    <t>МАШИНОСТРОЕНИЕ</t>
  </si>
  <si>
    <t>15.01.06</t>
  </si>
  <si>
    <t>Сварщик на лазерных установках</t>
  </si>
  <si>
    <t>15.02.03</t>
  </si>
  <si>
    <t>Монтаж, техническое обслуживание и ремонт гидравлического и пневматического оборудования (по отраслям)</t>
  </si>
  <si>
    <t>15.02.04</t>
  </si>
  <si>
    <t>Специальные машины и устройства</t>
  </si>
  <si>
    <t>15.02.07</t>
  </si>
  <si>
    <t>Автоматизация технологических процессов и производств (по отраслям)</t>
  </si>
  <si>
    <t>15.02.09</t>
  </si>
  <si>
    <t>Аддитивные технологии</t>
  </si>
  <si>
    <t>15.02.10</t>
  </si>
  <si>
    <t>Мехатроника и робототехника (по отраслям)</t>
  </si>
  <si>
    <t>15.02.17</t>
  </si>
  <si>
    <t>Монтаж, техническое обслуживание, эксплуатация и ремонт промышленного оборудования (по отраслям)</t>
  </si>
  <si>
    <t>18.00.00</t>
  </si>
  <si>
    <t>ХИМИЧЕСКИЕ ТЕХНОЛОГИИ</t>
  </si>
  <si>
    <t>18.02.15</t>
  </si>
  <si>
    <t>Биохимическое производство</t>
  </si>
  <si>
    <t>19.00.00</t>
  </si>
  <si>
    <t>ПРОМЫШЛЕННАЯ ЭКОЛОГИЯ И БИОТЕХНОЛОГИИ</t>
  </si>
  <si>
    <t>19.02.14</t>
  </si>
  <si>
    <t>Эксплуатация, механизация, автоматизация и роботизация технологического оборудования и процессов пищевой промышленности</t>
  </si>
  <si>
    <t>19.02.15</t>
  </si>
  <si>
    <t>Биотехнология пищевой промышленности</t>
  </si>
  <si>
    <t>21.00.00</t>
  </si>
  <si>
    <t>ПРИКЛАДНАЯ ГЕОЛОГИЯ, ГОРНОЕ ДЕЛО, НЕФТЕГАЗОВОЕ ДЕЛО И ГЕОДЕЗИЯ</t>
  </si>
  <si>
    <t>21.01.10</t>
  </si>
  <si>
    <t>Ремонтник горного оборудования</t>
  </si>
  <si>
    <t>21.01.15</t>
  </si>
  <si>
    <t>Электрослесарь подземный</t>
  </si>
  <si>
    <t>21.01.16</t>
  </si>
  <si>
    <t>Обогатитель полезных ископаемых</t>
  </si>
  <si>
    <t>21.02.14</t>
  </si>
  <si>
    <t>Маркшейдерское дело</t>
  </si>
  <si>
    <t>21.02.15</t>
  </si>
  <si>
    <t>Открытые горные работы</t>
  </si>
  <si>
    <t>21.02.16</t>
  </si>
  <si>
    <t>Шахтное строительство</t>
  </si>
  <si>
    <t>21.02.17</t>
  </si>
  <si>
    <t>Подземная разработка месторождений полезных ископаемых</t>
  </si>
  <si>
    <t>21.02.18</t>
  </si>
  <si>
    <t>Обогащение полезных ископаемых</t>
  </si>
  <si>
    <t>24.00.00</t>
  </si>
  <si>
    <t>АВИАЦИОННАЯ И РАКЕТНО-КОСМИЧЕСКАЯ ТЕХНИКА</t>
  </si>
  <si>
    <t>24.02.02</t>
  </si>
  <si>
    <t>Производство авиационных двигателей</t>
  </si>
  <si>
    <t>25.00.00</t>
  </si>
  <si>
    <t>АЭРОНАВИГАЦИЯ И ЭКСПЛУАТАЦИЯ АВИАЦИОННОЙ И РАКЕТНО-КОСМИЧЕСКОЙ ТЕХНИКИ</t>
  </si>
  <si>
    <t>25.02.01</t>
  </si>
  <si>
    <t>Техническая эксплуатация летательных аппаратов и двигателей</t>
  </si>
  <si>
    <t>25.02.02</t>
  </si>
  <si>
    <t>Обслуживание летательных аппаратов горюче-смазочными материалами</t>
  </si>
  <si>
    <t>25.02.03</t>
  </si>
  <si>
    <t>Техническая эксплуатация электрифицированных и пилотажно-навигационных комплексов</t>
  </si>
  <si>
    <t>25.02.04</t>
  </si>
  <si>
    <t>Летная эксплуатация летательных аппаратов</t>
  </si>
  <si>
    <t>25.02.06</t>
  </si>
  <si>
    <t>Производство и обслуживание авиационной техники</t>
  </si>
  <si>
    <t>25.02.07</t>
  </si>
  <si>
    <t>Техническое обслуживание авиационных двигателей</t>
  </si>
  <si>
    <t>26.00.00</t>
  </si>
  <si>
    <t>ТЕХНИКА И ТЕХНОЛОГИИ КОРАБЛЕСТРОЕНИЯ И ВОДНОГО ТРАНСПОРТА</t>
  </si>
  <si>
    <t>26.01.05</t>
  </si>
  <si>
    <t>Электрорадиомонтажник судовой</t>
  </si>
  <si>
    <t>26.02.02</t>
  </si>
  <si>
    <t>Судостроение</t>
  </si>
  <si>
    <t>26.02.03</t>
  </si>
  <si>
    <t>Судовождение</t>
  </si>
  <si>
    <t>26.02.05</t>
  </si>
  <si>
    <t>Эксплуатация судовых энергетических установок</t>
  </si>
  <si>
    <t>26.02.06</t>
  </si>
  <si>
    <t>Эксплуатация судового электрооборудования и средств автоматики</t>
  </si>
  <si>
    <t>27.00.00</t>
  </si>
  <si>
    <t>УПРАВЛЕНИЕ В ТЕХНИЧЕСКИХ СИСТЕМАХ</t>
  </si>
  <si>
    <t>27.02.01</t>
  </si>
  <si>
    <t>Метрология</t>
  </si>
  <si>
    <t>27.02.02</t>
  </si>
  <si>
    <t>Техническое регулирование и управление качеством</t>
  </si>
  <si>
    <t>27.02.03</t>
  </si>
  <si>
    <t>Автоматика и телемеханика на транспорте (железнодорожном транспорте)</t>
  </si>
  <si>
    <t>27.02.04</t>
  </si>
  <si>
    <t>Автоматические системы управления</t>
  </si>
  <si>
    <t>27.02.05</t>
  </si>
  <si>
    <t>Системы и средства диспетчерского управления</t>
  </si>
  <si>
    <t>27.02.06</t>
  </si>
  <si>
    <t>Метрологический контроль средств измерений</t>
  </si>
  <si>
    <t>27.02.07</t>
  </si>
  <si>
    <t>Управление качеством продукции, процессов и услуг (по отраслям)</t>
  </si>
  <si>
    <t>38.00.00</t>
  </si>
  <si>
    <t>ЭКОНОМИКА И УПРАВЛЕНИЕ</t>
  </si>
  <si>
    <t>38.02.01</t>
  </si>
  <si>
    <t>Экономика и бухгалтерский учет (по отраслям)</t>
  </si>
  <si>
    <t>38.02.02</t>
  </si>
  <si>
    <t>Страховое дело (по отраслям)</t>
  </si>
  <si>
    <t>38.02.03</t>
  </si>
  <si>
    <t>Операционная деятельность в логистике</t>
  </si>
  <si>
    <t>38.02.06</t>
  </si>
  <si>
    <t>Финансы</t>
  </si>
  <si>
    <t>38.02.07</t>
  </si>
  <si>
    <t>Банковское дело</t>
  </si>
  <si>
    <t>38.02.08</t>
  </si>
  <si>
    <t>Торговое дело</t>
  </si>
  <si>
    <t>38.03.01</t>
  </si>
  <si>
    <t>Экономика</t>
  </si>
  <si>
    <t>38.03.02</t>
  </si>
  <si>
    <t>Менеджмент</t>
  </si>
  <si>
    <t>38.03.05</t>
  </si>
  <si>
    <t>Бизнес-информатика</t>
  </si>
  <si>
    <t>38.04.05</t>
  </si>
  <si>
    <t>40.00.00</t>
  </si>
  <si>
    <t>ЮРИСПРУДЕНЦИЯ</t>
  </si>
  <si>
    <t>40.03.01</t>
  </si>
  <si>
    <t>Юриспруденция</t>
  </si>
  <si>
    <t>44.00.00</t>
  </si>
  <si>
    <t>ОБРАЗОВАНИЕ И ПЕДАГОГИЧЕСКИЕ НАУКИ</t>
  </si>
  <si>
    <t>44.02.01</t>
  </si>
  <si>
    <t>Дошкольное образование</t>
  </si>
  <si>
    <t>44.02.02</t>
  </si>
  <si>
    <t>Преподавание в начальных классах</t>
  </si>
  <si>
    <t>44.02.03</t>
  </si>
  <si>
    <t>Педагогика дополнительного образования</t>
  </si>
  <si>
    <t>44.02.04</t>
  </si>
  <si>
    <t>Специальное дошкольное образование</t>
  </si>
  <si>
    <t>44.02.05</t>
  </si>
  <si>
    <t>Коррекционная педагогика в начальном образовании</t>
  </si>
  <si>
    <t>44.02.06</t>
  </si>
  <si>
    <t>Профессиональное обучение (по отраслям)</t>
  </si>
  <si>
    <t>44.04.01</t>
  </si>
  <si>
    <t>Педагогическое образование</t>
  </si>
  <si>
    <t>44.04.02</t>
  </si>
  <si>
    <t>Психолого-педагогическое образование</t>
  </si>
  <si>
    <t>44.04.03</t>
  </si>
  <si>
    <t>Специальное (дефектологическое) образование</t>
  </si>
  <si>
    <t>44.04.04</t>
  </si>
  <si>
    <t>46.00.00</t>
  </si>
  <si>
    <t>ИСТОРИЯ И АРХЕОЛОГИЯ</t>
  </si>
  <si>
    <t>46.01.02</t>
  </si>
  <si>
    <t>Архивариус</t>
  </si>
  <si>
    <t>46.01.03</t>
  </si>
  <si>
    <t>Делопроизводитель</t>
  </si>
  <si>
    <t>51.00.00</t>
  </si>
  <si>
    <t>КУЛЬТУРОВЕДЕНИЕ И СОЦИОКУЛЬТУРНЫЕ ПРОЕКТЫ</t>
  </si>
  <si>
    <t>51.02.03</t>
  </si>
  <si>
    <t>Библиотечно-информационная деятельность</t>
  </si>
  <si>
    <t>53.00.00</t>
  </si>
  <si>
    <t>МУЗЫКАЛЬНОЕ ИСКУССТВО</t>
  </si>
  <si>
    <t>53.02.08</t>
  </si>
  <si>
    <t>Музыкальное звукооператорское мастерство</t>
  </si>
  <si>
    <t>54.00.00</t>
  </si>
  <si>
    <t>ИЗОБРАЗИТЕЛЬНОЕ И ПРИКЛАДНЫЕ ВИДЫ ИСКУССТВ</t>
  </si>
  <si>
    <t>54.02.03</t>
  </si>
  <si>
    <t>Художественное оформление изделий текстильной и легкой промышленности</t>
  </si>
  <si>
    <t>54.02.06</t>
  </si>
  <si>
    <t>Изобразительное искусство и черчение</t>
  </si>
  <si>
    <t>54.02.07</t>
  </si>
  <si>
    <t>Скульптура</t>
  </si>
  <si>
    <t>54.02.08</t>
  </si>
  <si>
    <t>Техника и искусство фотографии</t>
  </si>
  <si>
    <t>55.00.00</t>
  </si>
  <si>
    <t>ЭКРАННЫЕ ИСКУССТВА</t>
  </si>
  <si>
    <t>55.02.01</t>
  </si>
  <si>
    <t>Театральная и аудиовизуальная техника (по видам)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</si>
</sst>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General"/>
  </numFmts>
  <fonts count="12" x14ac:knownFonts="1">
    <font>
      <sz val="8"/>
      <name val="Arial"/>
    </font>
    <font>
      <b/>
      <sz val="11"/>
      <color rgb="FF000000"/>
      <name val="Calibri"/>
      <charset val="204"/>
    </font>
    <font>
      <b/>
      <sz val="16"/>
      <color rgb="FF000000"/>
      <name val="Calibri"/>
      <charset val="204"/>
    </font>
    <font>
      <b/>
      <u/>
      <sz val="11"/>
      <color rgb="FF000000"/>
      <name val="Calibri"/>
      <charset val="204"/>
    </font>
    <font>
      <sz val="11"/>
      <color rgb="FF000000"/>
      <name val="Calibri"/>
      <charset val="204"/>
    </font>
    <font>
      <u/>
      <sz val="11"/>
      <color rgb="FF0000FF"/>
      <name val="Calibri"/>
      <charset val="204"/>
    </font>
    <font>
      <sz val="8"/>
      <color rgb="FF000000"/>
      <name val="Arial"/>
      <charset val="204"/>
    </font>
    <font>
      <b/>
      <sz val="8"/>
      <color rgb="FF000000"/>
      <name val="Arial"/>
      <charset val="204"/>
    </font>
    <font>
      <u/>
      <sz val="8"/>
      <color rgb="FF0000FF"/>
      <name val="Calibri"/>
      <charset val="204"/>
    </font>
    <font>
      <b/>
      <sz val="12"/>
      <name val="Arial"/>
      <family val="2"/>
    </font>
    <font>
      <sz val="10"/>
      <name val="Arial"/>
      <family val="2"/>
    </font>
    <font>
      <u/>
      <sz val="8"/>
      <color theme="10"/>
      <name val="Arial"/>
    </font>
  </fonts>
  <fills count="3">
    <fill>
      <patternFill patternType="none"/>
    </fill>
    <fill>
      <patternFill patternType="gray125"/>
    </fill>
    <fill>
      <patternFill patternType="solid">
        <fgColor rgb="FFFAFAD2"/>
        <bgColor auto="1"/>
      </patternFill>
    </fill>
  </fills>
  <borders count="5">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style="hair">
        <color rgb="FF000000"/>
      </top>
      <bottom style="hair">
        <color rgb="FF000000"/>
      </bottom>
      <diagonal/>
    </border>
  </borders>
  <cellStyleXfs count="2">
    <xf numFmtId="0" fontId="0" fillId="0" borderId="0"/>
    <xf numFmtId="0" fontId="11" fillId="0" borderId="0" applyNumberFormat="0" applyFill="0" applyBorder="0" applyAlignment="0" applyProtection="0"/>
  </cellStyleXfs>
  <cellXfs count="28">
    <xf numFmtId="0" fontId="0" fillId="0" borderId="0" xfId="0"/>
    <xf numFmtId="0" fontId="0" fillId="0" borderId="0" xfId="0" applyAlignment="1">
      <alignment horizontal="left" wrapText="1"/>
    </xf>
    <xf numFmtId="0" fontId="6"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left" vertical="center" wrapText="1"/>
    </xf>
    <xf numFmtId="164" fontId="6" fillId="0" borderId="4" xfId="0" applyNumberFormat="1" applyFont="1" applyBorder="1" applyAlignment="1">
      <alignment horizontal="right" vertical="center" wrapText="1"/>
    </xf>
    <xf numFmtId="0" fontId="6" fillId="0" borderId="4" xfId="0" applyFont="1" applyBorder="1" applyAlignment="1">
      <alignment horizontal="center" vertical="center" wrapText="1"/>
    </xf>
    <xf numFmtId="2" fontId="7" fillId="0" borderId="4" xfId="0" applyNumberFormat="1" applyFont="1" applyBorder="1" applyAlignment="1">
      <alignment horizontal="right" vertical="center" wrapText="1"/>
    </xf>
    <xf numFmtId="0" fontId="6" fillId="0" borderId="4" xfId="0" applyFont="1" applyBorder="1" applyAlignment="1">
      <alignment horizontal="left"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center" vertical="top" wrapText="1"/>
    </xf>
    <xf numFmtId="0" fontId="6" fillId="0" borderId="4" xfId="0" applyFont="1" applyBorder="1" applyAlignment="1">
      <alignment horizontal="left" vertical="top" wrapText="1"/>
    </xf>
    <xf numFmtId="0" fontId="8" fillId="0" borderId="4" xfId="0" applyFont="1" applyBorder="1" applyAlignment="1">
      <alignment horizontal="center" vertical="center" wrapText="1"/>
    </xf>
    <xf numFmtId="4" fontId="7" fillId="0" borderId="4" xfId="0" applyNumberFormat="1" applyFont="1" applyBorder="1" applyAlignment="1">
      <alignment horizontal="right" vertical="center" wrapText="1"/>
    </xf>
    <xf numFmtId="0" fontId="0" fillId="0" borderId="0" xfId="0" applyAlignment="1">
      <alignment horizontal="left"/>
    </xf>
    <xf numFmtId="0" fontId="10" fillId="0" borderId="0" xfId="0" applyFont="1" applyAlignment="1">
      <alignment horizontal="left"/>
    </xf>
    <xf numFmtId="0" fontId="1" fillId="0" borderId="1" xfId="0" applyFont="1" applyBorder="1" applyAlignment="1">
      <alignment horizontal="left" wrapText="1"/>
    </xf>
    <xf numFmtId="0" fontId="2" fillId="0" borderId="2" xfId="0" applyFont="1" applyBorder="1" applyAlignment="1">
      <alignment horizontal="center" vertical="top" wrapText="1"/>
    </xf>
    <xf numFmtId="0" fontId="2" fillId="0" borderId="0" xfId="0" applyFont="1" applyAlignment="1">
      <alignment horizontal="center" vertical="top" wrapText="1"/>
    </xf>
    <xf numFmtId="0" fontId="3" fillId="2" borderId="1" xfId="0" applyFont="1" applyFill="1" applyBorder="1" applyAlignment="1">
      <alignment horizontal="left" vertical="top" wrapText="1"/>
    </xf>
    <xf numFmtId="0" fontId="4" fillId="0" borderId="1" xfId="0" applyFont="1" applyBorder="1" applyAlignment="1">
      <alignment horizontal="left" wrapText="1"/>
    </xf>
    <xf numFmtId="0" fontId="1" fillId="2" borderId="2" xfId="0" applyFont="1" applyFill="1" applyBorder="1" applyAlignment="1">
      <alignment horizontal="left" vertical="top" wrapText="1"/>
    </xf>
    <xf numFmtId="0" fontId="1" fillId="2" borderId="0" xfId="0" applyFont="1" applyFill="1" applyAlignment="1">
      <alignment horizontal="left" vertical="top" wrapText="1"/>
    </xf>
    <xf numFmtId="0" fontId="5" fillId="0" borderId="1" xfId="0" applyFont="1" applyBorder="1" applyAlignment="1">
      <alignment horizontal="left" wrapText="1"/>
    </xf>
    <xf numFmtId="0" fontId="9" fillId="0" borderId="0" xfId="0" applyFont="1" applyAlignment="1">
      <alignment horizontal="left" wrapText="1"/>
    </xf>
    <xf numFmtId="0" fontId="10" fillId="0" borderId="0" xfId="0" applyFont="1" applyAlignment="1">
      <alignment horizontal="left" wrapText="1"/>
    </xf>
    <xf numFmtId="0" fontId="11" fillId="0" borderId="1" xfId="1" applyBorder="1" applyAlignment="1">
      <alignment horizontal="left" wrapText="1"/>
    </xf>
    <xf numFmtId="0" fontId="11" fillId="0" borderId="4" xfId="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AB190"/>
  <sheetViews>
    <sheetView tabSelected="1" workbookViewId="0">
      <selection sqref="A1:E1"/>
    </sheetView>
  </sheetViews>
  <sheetFormatPr defaultColWidth="10.5" defaultRowHeight="11.45" customHeight="1" x14ac:dyDescent="0.2"/>
  <cols>
    <col min="1" max="1" width="5.83203125" style="1" customWidth="1"/>
    <col min="2" max="2" width="13.83203125" style="1" customWidth="1"/>
    <col min="3" max="3" width="10.5" style="1" customWidth="1"/>
    <col min="4" max="4" width="53.5" style="1" customWidth="1"/>
    <col min="5" max="5" width="52.6640625" style="1" customWidth="1"/>
    <col min="6" max="6" width="21" style="1" customWidth="1"/>
    <col min="7" max="7" width="13" style="1" customWidth="1"/>
    <col min="8" max="8" width="19.33203125" style="1" customWidth="1"/>
    <col min="9" max="9" width="33.6640625" style="1" customWidth="1"/>
    <col min="10" max="10" width="6.33203125" style="1" customWidth="1"/>
    <col min="11" max="11" width="8.5" style="1" customWidth="1"/>
    <col min="12" max="12" width="8.1640625" style="1" customWidth="1"/>
    <col min="13" max="13" width="21.1640625" style="1" customWidth="1"/>
    <col min="14" max="14" width="43.5" style="1" customWidth="1"/>
    <col min="15" max="15" width="35.5" style="1" customWidth="1"/>
    <col min="16" max="16" width="34" style="1" customWidth="1"/>
    <col min="17" max="17" width="38.1640625" style="1" customWidth="1"/>
    <col min="18" max="19" width="10.5" style="1" customWidth="1"/>
    <col min="20" max="20" width="15.33203125" style="1" customWidth="1"/>
    <col min="21" max="21" width="15.1640625" style="1" customWidth="1"/>
    <col min="22" max="22" width="20.33203125" style="1" customWidth="1"/>
    <col min="23" max="23" width="55.83203125" style="1" customWidth="1"/>
    <col min="24" max="27" width="10.5" style="1" customWidth="1"/>
    <col min="28" max="28" width="45.5" style="1" customWidth="1"/>
  </cols>
  <sheetData>
    <row r="1" spans="1:28" s="1" customFormat="1" ht="15" customHeight="1" x14ac:dyDescent="0.25">
      <c r="A1" s="16" t="s">
        <v>0</v>
      </c>
      <c r="B1" s="16"/>
      <c r="C1" s="16"/>
      <c r="D1" s="16"/>
      <c r="E1" s="16"/>
      <c r="F1" s="17" t="s">
        <v>1</v>
      </c>
      <c r="G1" s="17"/>
      <c r="H1" s="17"/>
      <c r="I1" s="17"/>
      <c r="J1" s="19" t="s">
        <v>2</v>
      </c>
      <c r="K1" s="19"/>
      <c r="L1" s="19"/>
      <c r="M1" s="19"/>
      <c r="N1" s="19"/>
      <c r="O1" s="19"/>
    </row>
    <row r="2" spans="1:28" s="1" customFormat="1" ht="15" customHeight="1" x14ac:dyDescent="0.25">
      <c r="A2" s="20" t="s">
        <v>3</v>
      </c>
      <c r="B2" s="20"/>
      <c r="C2" s="20"/>
      <c r="D2" s="20"/>
      <c r="E2" s="20"/>
      <c r="F2" s="18"/>
      <c r="G2" s="18"/>
      <c r="H2" s="18"/>
      <c r="I2" s="18"/>
      <c r="J2" s="21" t="s">
        <v>4</v>
      </c>
      <c r="K2" s="21"/>
      <c r="L2" s="21"/>
      <c r="M2" s="21"/>
      <c r="N2" s="21"/>
      <c r="O2" s="21"/>
    </row>
    <row r="3" spans="1:28" s="1" customFormat="1" ht="15" customHeight="1" x14ac:dyDescent="0.25">
      <c r="A3" s="20" t="s">
        <v>5</v>
      </c>
      <c r="B3" s="20"/>
      <c r="C3" s="20"/>
      <c r="D3" s="20"/>
      <c r="E3" s="20"/>
      <c r="F3" s="18"/>
      <c r="G3" s="18"/>
      <c r="H3" s="18"/>
      <c r="I3" s="18"/>
      <c r="J3" s="22"/>
      <c r="K3" s="22"/>
      <c r="L3" s="22"/>
      <c r="M3" s="22"/>
      <c r="N3" s="22"/>
      <c r="O3" s="22"/>
    </row>
    <row r="4" spans="1:28" s="1" customFormat="1" ht="15" customHeight="1" x14ac:dyDescent="0.25">
      <c r="A4" s="26" t="str">
        <f>HYPERLINK("mailto:books@infra-m.ru", "mailto:books@infra-m.ru")</f>
        <v>mailto:books@infra-m.ru</v>
      </c>
      <c r="B4" s="23"/>
      <c r="C4" s="23"/>
      <c r="D4" s="23"/>
      <c r="E4" s="23"/>
      <c r="F4" s="18"/>
      <c r="G4" s="18"/>
      <c r="H4" s="18"/>
      <c r="I4" s="18"/>
      <c r="J4" s="22"/>
      <c r="K4" s="22"/>
      <c r="L4" s="22"/>
      <c r="M4" s="22"/>
      <c r="N4" s="22"/>
      <c r="O4" s="22"/>
    </row>
    <row r="5" spans="1:28" s="1" customFormat="1" ht="15" customHeight="1" x14ac:dyDescent="0.25">
      <c r="A5" s="26" t="str">
        <f>HYPERLINK("https://infra-m.ru", "https://infra-m.ru")</f>
        <v>https://infra-m.ru</v>
      </c>
      <c r="B5" s="23"/>
      <c r="C5" s="23"/>
      <c r="D5" s="23"/>
      <c r="E5" s="23"/>
      <c r="F5" s="18"/>
      <c r="G5" s="18"/>
      <c r="H5" s="18"/>
      <c r="I5" s="18"/>
      <c r="J5" s="22"/>
      <c r="K5" s="22"/>
      <c r="L5" s="22"/>
      <c r="M5" s="22"/>
      <c r="N5" s="22"/>
      <c r="O5" s="22"/>
    </row>
    <row r="6" spans="1:28" s="1" customFormat="1" ht="11.1" customHeight="1" x14ac:dyDescent="0.2"/>
    <row r="7" spans="1:28" s="2" customFormat="1" ht="21.95" customHeight="1" x14ac:dyDescent="0.2">
      <c r="A7" s="3" t="s">
        <v>6</v>
      </c>
      <c r="B7" s="3" t="s">
        <v>7</v>
      </c>
      <c r="C7" s="3" t="s">
        <v>8</v>
      </c>
      <c r="D7" s="3" t="s">
        <v>9</v>
      </c>
      <c r="E7" s="3" t="s">
        <v>10</v>
      </c>
      <c r="F7" s="3" t="s">
        <v>11</v>
      </c>
      <c r="G7" s="3" t="s">
        <v>12</v>
      </c>
      <c r="H7" s="3" t="s">
        <v>13</v>
      </c>
      <c r="I7" s="3" t="s">
        <v>14</v>
      </c>
      <c r="J7" s="3" t="s">
        <v>15</v>
      </c>
      <c r="K7" s="3" t="s">
        <v>16</v>
      </c>
      <c r="L7" s="3" t="s">
        <v>17</v>
      </c>
      <c r="M7" s="3" t="s">
        <v>18</v>
      </c>
      <c r="N7" s="3" t="s">
        <v>19</v>
      </c>
      <c r="O7" s="3" t="s">
        <v>20</v>
      </c>
      <c r="P7" s="3" t="s">
        <v>21</v>
      </c>
      <c r="Q7" s="3" t="s">
        <v>22</v>
      </c>
      <c r="R7" s="3" t="s">
        <v>23</v>
      </c>
      <c r="S7" s="3" t="s">
        <v>24</v>
      </c>
      <c r="T7" s="3" t="s">
        <v>25</v>
      </c>
      <c r="U7" s="3" t="s">
        <v>26</v>
      </c>
      <c r="V7" s="3" t="s">
        <v>27</v>
      </c>
      <c r="W7" s="3" t="s">
        <v>28</v>
      </c>
      <c r="X7" s="3" t="s">
        <v>29</v>
      </c>
      <c r="Y7" s="3" t="s">
        <v>30</v>
      </c>
      <c r="Z7" s="3" t="s">
        <v>31</v>
      </c>
      <c r="AA7" s="3" t="s">
        <v>32</v>
      </c>
      <c r="AB7" s="3" t="s">
        <v>33</v>
      </c>
    </row>
    <row r="8" spans="1:28" s="4" customFormat="1" ht="51.95" customHeight="1" x14ac:dyDescent="0.2">
      <c r="A8" s="5">
        <v>0</v>
      </c>
      <c r="B8" s="6" t="s">
        <v>34</v>
      </c>
      <c r="C8" s="7">
        <v>650</v>
      </c>
      <c r="D8" s="8" t="s">
        <v>35</v>
      </c>
      <c r="E8" s="8" t="s">
        <v>36</v>
      </c>
      <c r="F8" s="8" t="s">
        <v>37</v>
      </c>
      <c r="G8" s="6" t="s">
        <v>38</v>
      </c>
      <c r="H8" s="6" t="s">
        <v>39</v>
      </c>
      <c r="I8" s="8" t="s">
        <v>40</v>
      </c>
      <c r="J8" s="9">
        <v>1</v>
      </c>
      <c r="K8" s="9">
        <v>138</v>
      </c>
      <c r="L8" s="9">
        <v>2024</v>
      </c>
      <c r="M8" s="8" t="s">
        <v>41</v>
      </c>
      <c r="N8" s="8" t="s">
        <v>42</v>
      </c>
      <c r="O8" s="8" t="s">
        <v>43</v>
      </c>
      <c r="P8" s="6" t="s">
        <v>44</v>
      </c>
      <c r="Q8" s="8" t="s">
        <v>45</v>
      </c>
      <c r="R8" s="10" t="s">
        <v>46</v>
      </c>
      <c r="S8" s="11"/>
      <c r="T8" s="6"/>
      <c r="U8" s="12"/>
      <c r="V8" s="27" t="str">
        <f>HYPERLINK("https://znanium.ru/catalog/product/2093909", "Ознакомиться")</f>
        <v>Ознакомиться</v>
      </c>
      <c r="W8" s="8" t="s">
        <v>47</v>
      </c>
      <c r="X8" s="6"/>
      <c r="Y8" s="6"/>
      <c r="Z8" s="6" t="s">
        <v>48</v>
      </c>
      <c r="AA8" s="6" t="s">
        <v>49</v>
      </c>
      <c r="AB8" s="8" t="s">
        <v>50</v>
      </c>
    </row>
    <row r="9" spans="1:28" s="4" customFormat="1" ht="51.95" customHeight="1" x14ac:dyDescent="0.2">
      <c r="A9" s="5">
        <v>0</v>
      </c>
      <c r="B9" s="6" t="s">
        <v>51</v>
      </c>
      <c r="C9" s="7">
        <v>624.9</v>
      </c>
      <c r="D9" s="8" t="s">
        <v>52</v>
      </c>
      <c r="E9" s="8" t="s">
        <v>36</v>
      </c>
      <c r="F9" s="8" t="s">
        <v>37</v>
      </c>
      <c r="G9" s="6" t="s">
        <v>38</v>
      </c>
      <c r="H9" s="6" t="s">
        <v>39</v>
      </c>
      <c r="I9" s="8" t="s">
        <v>40</v>
      </c>
      <c r="J9" s="9">
        <v>1</v>
      </c>
      <c r="K9" s="9">
        <v>138</v>
      </c>
      <c r="L9" s="9">
        <v>2023</v>
      </c>
      <c r="M9" s="8" t="s">
        <v>53</v>
      </c>
      <c r="N9" s="8" t="s">
        <v>42</v>
      </c>
      <c r="O9" s="8" t="s">
        <v>43</v>
      </c>
      <c r="P9" s="6" t="s">
        <v>44</v>
      </c>
      <c r="Q9" s="8" t="s">
        <v>54</v>
      </c>
      <c r="R9" s="10" t="s">
        <v>55</v>
      </c>
      <c r="S9" s="11"/>
      <c r="T9" s="6"/>
      <c r="U9" s="12"/>
      <c r="V9" s="27" t="str">
        <f>HYPERLINK("https://znanium.ru/catalog/product/980129", "Ознакомиться")</f>
        <v>Ознакомиться</v>
      </c>
      <c r="W9" s="8" t="s">
        <v>47</v>
      </c>
      <c r="X9" s="6"/>
      <c r="Y9" s="6"/>
      <c r="Z9" s="6"/>
      <c r="AA9" s="6" t="s">
        <v>49</v>
      </c>
      <c r="AB9" s="8" t="s">
        <v>56</v>
      </c>
    </row>
    <row r="10" spans="1:28" s="4" customFormat="1" ht="51.95" customHeight="1" x14ac:dyDescent="0.2">
      <c r="A10" s="5">
        <v>0</v>
      </c>
      <c r="B10" s="6" t="s">
        <v>57</v>
      </c>
      <c r="C10" s="13">
        <v>2354</v>
      </c>
      <c r="D10" s="8" t="s">
        <v>58</v>
      </c>
      <c r="E10" s="8" t="s">
        <v>59</v>
      </c>
      <c r="F10" s="8" t="s">
        <v>60</v>
      </c>
      <c r="G10" s="6" t="s">
        <v>61</v>
      </c>
      <c r="H10" s="6" t="s">
        <v>62</v>
      </c>
      <c r="I10" s="8" t="s">
        <v>63</v>
      </c>
      <c r="J10" s="9">
        <v>1</v>
      </c>
      <c r="K10" s="9">
        <v>511</v>
      </c>
      <c r="L10" s="9">
        <v>2024</v>
      </c>
      <c r="M10" s="8" t="s">
        <v>64</v>
      </c>
      <c r="N10" s="8" t="s">
        <v>42</v>
      </c>
      <c r="O10" s="8" t="s">
        <v>43</v>
      </c>
      <c r="P10" s="6" t="s">
        <v>65</v>
      </c>
      <c r="Q10" s="8" t="s">
        <v>45</v>
      </c>
      <c r="R10" s="10" t="s">
        <v>66</v>
      </c>
      <c r="S10" s="11" t="s">
        <v>67</v>
      </c>
      <c r="T10" s="6"/>
      <c r="U10" s="12"/>
      <c r="V10" s="27" t="str">
        <f>HYPERLINK("https://znanium.ru/catalog/product/2083334", "Ознакомиться")</f>
        <v>Ознакомиться</v>
      </c>
      <c r="W10" s="8" t="s">
        <v>68</v>
      </c>
      <c r="X10" s="6"/>
      <c r="Y10" s="6"/>
      <c r="Z10" s="6"/>
      <c r="AA10" s="6" t="s">
        <v>69</v>
      </c>
      <c r="AB10" s="8" t="s">
        <v>70</v>
      </c>
    </row>
    <row r="11" spans="1:28" s="4" customFormat="1" ht="51.95" customHeight="1" x14ac:dyDescent="0.2">
      <c r="A11" s="5">
        <v>0</v>
      </c>
      <c r="B11" s="6" t="s">
        <v>71</v>
      </c>
      <c r="C11" s="13">
        <v>1660</v>
      </c>
      <c r="D11" s="8" t="s">
        <v>72</v>
      </c>
      <c r="E11" s="8" t="s">
        <v>73</v>
      </c>
      <c r="F11" s="8" t="s">
        <v>74</v>
      </c>
      <c r="G11" s="6" t="s">
        <v>61</v>
      </c>
      <c r="H11" s="6" t="s">
        <v>75</v>
      </c>
      <c r="I11" s="8" t="s">
        <v>63</v>
      </c>
      <c r="J11" s="9">
        <v>1</v>
      </c>
      <c r="K11" s="9">
        <v>368</v>
      </c>
      <c r="L11" s="9">
        <v>2023</v>
      </c>
      <c r="M11" s="8" t="s">
        <v>76</v>
      </c>
      <c r="N11" s="8" t="s">
        <v>42</v>
      </c>
      <c r="O11" s="8" t="s">
        <v>43</v>
      </c>
      <c r="P11" s="6" t="s">
        <v>77</v>
      </c>
      <c r="Q11" s="8" t="s">
        <v>45</v>
      </c>
      <c r="R11" s="10" t="s">
        <v>78</v>
      </c>
      <c r="S11" s="11" t="s">
        <v>79</v>
      </c>
      <c r="T11" s="6"/>
      <c r="U11" s="12"/>
      <c r="V11" s="27" t="str">
        <f>HYPERLINK("https://znanium.ru/catalog/product/1912454", "Ознакомиться")</f>
        <v>Ознакомиться</v>
      </c>
      <c r="W11" s="8" t="s">
        <v>80</v>
      </c>
      <c r="X11" s="6"/>
      <c r="Y11" s="6"/>
      <c r="Z11" s="6" t="s">
        <v>48</v>
      </c>
      <c r="AA11" s="6" t="s">
        <v>81</v>
      </c>
      <c r="AB11" s="8" t="s">
        <v>82</v>
      </c>
    </row>
    <row r="12" spans="1:28" s="4" customFormat="1" ht="51.95" customHeight="1" x14ac:dyDescent="0.2">
      <c r="A12" s="5">
        <v>0</v>
      </c>
      <c r="B12" s="6" t="s">
        <v>83</v>
      </c>
      <c r="C12" s="13">
        <v>1100</v>
      </c>
      <c r="D12" s="8" t="s">
        <v>84</v>
      </c>
      <c r="E12" s="8" t="s">
        <v>85</v>
      </c>
      <c r="F12" s="8" t="s">
        <v>74</v>
      </c>
      <c r="G12" s="6" t="s">
        <v>61</v>
      </c>
      <c r="H12" s="6" t="s">
        <v>86</v>
      </c>
      <c r="I12" s="8" t="s">
        <v>87</v>
      </c>
      <c r="J12" s="9">
        <v>1</v>
      </c>
      <c r="K12" s="9">
        <v>235</v>
      </c>
      <c r="L12" s="9">
        <v>2024</v>
      </c>
      <c r="M12" s="8" t="s">
        <v>88</v>
      </c>
      <c r="N12" s="8" t="s">
        <v>42</v>
      </c>
      <c r="O12" s="8" t="s">
        <v>43</v>
      </c>
      <c r="P12" s="6" t="s">
        <v>77</v>
      </c>
      <c r="Q12" s="8" t="s">
        <v>54</v>
      </c>
      <c r="R12" s="10" t="s">
        <v>89</v>
      </c>
      <c r="S12" s="11" t="s">
        <v>90</v>
      </c>
      <c r="T12" s="6" t="s">
        <v>91</v>
      </c>
      <c r="U12" s="12"/>
      <c r="V12" s="27" t="str">
        <f>HYPERLINK("https://znanium.ru/catalog/product/2139860", "Ознакомиться")</f>
        <v>Ознакомиться</v>
      </c>
      <c r="W12" s="8" t="s">
        <v>80</v>
      </c>
      <c r="X12" s="6"/>
      <c r="Y12" s="6"/>
      <c r="Z12" s="6"/>
      <c r="AA12" s="6" t="s">
        <v>92</v>
      </c>
      <c r="AB12" s="8" t="s">
        <v>93</v>
      </c>
    </row>
    <row r="13" spans="1:28" s="4" customFormat="1" ht="51.95" customHeight="1" x14ac:dyDescent="0.2">
      <c r="A13" s="5">
        <v>0</v>
      </c>
      <c r="B13" s="6" t="s">
        <v>94</v>
      </c>
      <c r="C13" s="13">
        <v>1090</v>
      </c>
      <c r="D13" s="8" t="s">
        <v>95</v>
      </c>
      <c r="E13" s="8" t="s">
        <v>85</v>
      </c>
      <c r="F13" s="8" t="s">
        <v>74</v>
      </c>
      <c r="G13" s="6" t="s">
        <v>61</v>
      </c>
      <c r="H13" s="6" t="s">
        <v>86</v>
      </c>
      <c r="I13" s="8" t="s">
        <v>63</v>
      </c>
      <c r="J13" s="9">
        <v>1</v>
      </c>
      <c r="K13" s="9">
        <v>235</v>
      </c>
      <c r="L13" s="9">
        <v>2023</v>
      </c>
      <c r="M13" s="8" t="s">
        <v>96</v>
      </c>
      <c r="N13" s="8" t="s">
        <v>42</v>
      </c>
      <c r="O13" s="8" t="s">
        <v>43</v>
      </c>
      <c r="P13" s="6" t="s">
        <v>77</v>
      </c>
      <c r="Q13" s="8" t="s">
        <v>45</v>
      </c>
      <c r="R13" s="10" t="s">
        <v>97</v>
      </c>
      <c r="S13" s="11" t="s">
        <v>98</v>
      </c>
      <c r="T13" s="6" t="s">
        <v>91</v>
      </c>
      <c r="U13" s="12"/>
      <c r="V13" s="27" t="str">
        <f>HYPERLINK("https://znanium.ru/catalog/product/2111334", "Ознакомиться")</f>
        <v>Ознакомиться</v>
      </c>
      <c r="W13" s="8" t="s">
        <v>80</v>
      </c>
      <c r="X13" s="6"/>
      <c r="Y13" s="6"/>
      <c r="Z13" s="6" t="s">
        <v>48</v>
      </c>
      <c r="AA13" s="6" t="s">
        <v>99</v>
      </c>
      <c r="AB13" s="8" t="s">
        <v>100</v>
      </c>
    </row>
    <row r="14" spans="1:28" s="4" customFormat="1" ht="51.95" customHeight="1" x14ac:dyDescent="0.2">
      <c r="A14" s="5">
        <v>0</v>
      </c>
      <c r="B14" s="6" t="s">
        <v>101</v>
      </c>
      <c r="C14" s="13">
        <v>1990</v>
      </c>
      <c r="D14" s="8" t="s">
        <v>102</v>
      </c>
      <c r="E14" s="8" t="s">
        <v>103</v>
      </c>
      <c r="F14" s="8" t="s">
        <v>104</v>
      </c>
      <c r="G14" s="6" t="s">
        <v>61</v>
      </c>
      <c r="H14" s="6" t="s">
        <v>62</v>
      </c>
      <c r="I14" s="8" t="s">
        <v>40</v>
      </c>
      <c r="J14" s="9">
        <v>1</v>
      </c>
      <c r="K14" s="9">
        <v>445</v>
      </c>
      <c r="L14" s="9">
        <v>2022</v>
      </c>
      <c r="M14" s="8" t="s">
        <v>105</v>
      </c>
      <c r="N14" s="8" t="s">
        <v>42</v>
      </c>
      <c r="O14" s="8" t="s">
        <v>43</v>
      </c>
      <c r="P14" s="6" t="s">
        <v>77</v>
      </c>
      <c r="Q14" s="8" t="s">
        <v>45</v>
      </c>
      <c r="R14" s="10" t="s">
        <v>106</v>
      </c>
      <c r="S14" s="11" t="s">
        <v>107</v>
      </c>
      <c r="T14" s="6"/>
      <c r="U14" s="12"/>
      <c r="V14" s="27" t="str">
        <f>HYPERLINK("https://znanium.ru/catalog/product/1703191", "Ознакомиться")</f>
        <v>Ознакомиться</v>
      </c>
      <c r="W14" s="8" t="s">
        <v>108</v>
      </c>
      <c r="X14" s="6"/>
      <c r="Y14" s="6"/>
      <c r="Z14" s="6"/>
      <c r="AA14" s="6" t="s">
        <v>109</v>
      </c>
      <c r="AB14" s="8" t="s">
        <v>110</v>
      </c>
    </row>
    <row r="15" spans="1:28" s="4" customFormat="1" ht="51.95" customHeight="1" x14ac:dyDescent="0.2">
      <c r="A15" s="5">
        <v>0</v>
      </c>
      <c r="B15" s="6" t="s">
        <v>111</v>
      </c>
      <c r="C15" s="7">
        <v>604</v>
      </c>
      <c r="D15" s="8" t="s">
        <v>112</v>
      </c>
      <c r="E15" s="8" t="s">
        <v>113</v>
      </c>
      <c r="F15" s="8" t="s">
        <v>114</v>
      </c>
      <c r="G15" s="6" t="s">
        <v>61</v>
      </c>
      <c r="H15" s="6" t="s">
        <v>39</v>
      </c>
      <c r="I15" s="8" t="s">
        <v>40</v>
      </c>
      <c r="J15" s="9">
        <v>1</v>
      </c>
      <c r="K15" s="9">
        <v>124</v>
      </c>
      <c r="L15" s="9">
        <v>2024</v>
      </c>
      <c r="M15" s="8" t="s">
        <v>115</v>
      </c>
      <c r="N15" s="8" t="s">
        <v>42</v>
      </c>
      <c r="O15" s="8" t="s">
        <v>43</v>
      </c>
      <c r="P15" s="6" t="s">
        <v>77</v>
      </c>
      <c r="Q15" s="8" t="s">
        <v>45</v>
      </c>
      <c r="R15" s="10" t="s">
        <v>116</v>
      </c>
      <c r="S15" s="11" t="s">
        <v>117</v>
      </c>
      <c r="T15" s="6"/>
      <c r="U15" s="12"/>
      <c r="V15" s="27" t="str">
        <f>HYPERLINK("https://znanium.ru/catalog/product/1229451", "Ознакомиться")</f>
        <v>Ознакомиться</v>
      </c>
      <c r="W15" s="8" t="s">
        <v>118</v>
      </c>
      <c r="X15" s="6"/>
      <c r="Y15" s="6"/>
      <c r="Z15" s="6"/>
      <c r="AA15" s="6" t="s">
        <v>119</v>
      </c>
      <c r="AB15" s="8" t="s">
        <v>120</v>
      </c>
    </row>
    <row r="16" spans="1:28" s="4" customFormat="1" ht="51.95" customHeight="1" x14ac:dyDescent="0.2">
      <c r="A16" s="5">
        <v>0</v>
      </c>
      <c r="B16" s="6" t="s">
        <v>121</v>
      </c>
      <c r="C16" s="13">
        <v>1244</v>
      </c>
      <c r="D16" s="8" t="s">
        <v>122</v>
      </c>
      <c r="E16" s="8" t="s">
        <v>123</v>
      </c>
      <c r="F16" s="8" t="s">
        <v>124</v>
      </c>
      <c r="G16" s="6" t="s">
        <v>61</v>
      </c>
      <c r="H16" s="6" t="s">
        <v>86</v>
      </c>
      <c r="I16" s="8" t="s">
        <v>63</v>
      </c>
      <c r="J16" s="9">
        <v>1</v>
      </c>
      <c r="K16" s="9">
        <v>247</v>
      </c>
      <c r="L16" s="9">
        <v>2025</v>
      </c>
      <c r="M16" s="8" t="s">
        <v>125</v>
      </c>
      <c r="N16" s="8" t="s">
        <v>42</v>
      </c>
      <c r="O16" s="8" t="s">
        <v>43</v>
      </c>
      <c r="P16" s="6" t="s">
        <v>77</v>
      </c>
      <c r="Q16" s="8" t="s">
        <v>45</v>
      </c>
      <c r="R16" s="10" t="s">
        <v>126</v>
      </c>
      <c r="S16" s="11" t="s">
        <v>127</v>
      </c>
      <c r="T16" s="6"/>
      <c r="U16" s="12"/>
      <c r="V16" s="27" t="str">
        <f>HYPERLINK("https://znanium.ru/catalog/product/995608", "Ознакомиться")</f>
        <v>Ознакомиться</v>
      </c>
      <c r="W16" s="8" t="s">
        <v>128</v>
      </c>
      <c r="X16" s="6"/>
      <c r="Y16" s="6"/>
      <c r="Z16" s="6"/>
      <c r="AA16" s="6" t="s">
        <v>129</v>
      </c>
      <c r="AB16" s="8" t="s">
        <v>130</v>
      </c>
    </row>
    <row r="17" spans="1:28" s="4" customFormat="1" ht="51.95" customHeight="1" x14ac:dyDescent="0.2">
      <c r="A17" s="5">
        <v>0</v>
      </c>
      <c r="B17" s="6" t="s">
        <v>131</v>
      </c>
      <c r="C17" s="13">
        <v>2710</v>
      </c>
      <c r="D17" s="8" t="s">
        <v>132</v>
      </c>
      <c r="E17" s="8" t="s">
        <v>133</v>
      </c>
      <c r="F17" s="8" t="s">
        <v>134</v>
      </c>
      <c r="G17" s="6" t="s">
        <v>135</v>
      </c>
      <c r="H17" s="6" t="s">
        <v>75</v>
      </c>
      <c r="I17" s="8" t="s">
        <v>63</v>
      </c>
      <c r="J17" s="9">
        <v>1</v>
      </c>
      <c r="K17" s="9">
        <v>542</v>
      </c>
      <c r="L17" s="9">
        <v>2025</v>
      </c>
      <c r="M17" s="8" t="s">
        <v>136</v>
      </c>
      <c r="N17" s="8" t="s">
        <v>42</v>
      </c>
      <c r="O17" s="8" t="s">
        <v>43</v>
      </c>
      <c r="P17" s="6" t="s">
        <v>65</v>
      </c>
      <c r="Q17" s="8" t="s">
        <v>45</v>
      </c>
      <c r="R17" s="10" t="s">
        <v>137</v>
      </c>
      <c r="S17" s="11" t="s">
        <v>138</v>
      </c>
      <c r="T17" s="6"/>
      <c r="U17" s="12"/>
      <c r="V17" s="27" t="str">
        <f>HYPERLINK("https://znanium.ru/catalog/product/2169724", "Ознакомиться")</f>
        <v>Ознакомиться</v>
      </c>
      <c r="W17" s="8"/>
      <c r="X17" s="6"/>
      <c r="Y17" s="6"/>
      <c r="Z17" s="6"/>
      <c r="AA17" s="6" t="s">
        <v>139</v>
      </c>
      <c r="AB17" s="8" t="s">
        <v>140</v>
      </c>
    </row>
    <row r="18" spans="1:28" s="4" customFormat="1" ht="51.95" customHeight="1" x14ac:dyDescent="0.2">
      <c r="A18" s="5">
        <v>0</v>
      </c>
      <c r="B18" s="6" t="s">
        <v>141</v>
      </c>
      <c r="C18" s="13">
        <v>1700</v>
      </c>
      <c r="D18" s="8" t="s">
        <v>142</v>
      </c>
      <c r="E18" s="8" t="s">
        <v>143</v>
      </c>
      <c r="F18" s="8" t="s">
        <v>144</v>
      </c>
      <c r="G18" s="6" t="s">
        <v>135</v>
      </c>
      <c r="H18" s="6" t="s">
        <v>86</v>
      </c>
      <c r="I18" s="8" t="s">
        <v>63</v>
      </c>
      <c r="J18" s="9">
        <v>1</v>
      </c>
      <c r="K18" s="9">
        <v>363</v>
      </c>
      <c r="L18" s="9">
        <v>2023</v>
      </c>
      <c r="M18" s="8" t="s">
        <v>145</v>
      </c>
      <c r="N18" s="8" t="s">
        <v>42</v>
      </c>
      <c r="O18" s="8" t="s">
        <v>43</v>
      </c>
      <c r="P18" s="6" t="s">
        <v>77</v>
      </c>
      <c r="Q18" s="8" t="s">
        <v>45</v>
      </c>
      <c r="R18" s="10" t="s">
        <v>146</v>
      </c>
      <c r="S18" s="11"/>
      <c r="T18" s="6"/>
      <c r="U18" s="12"/>
      <c r="V18" s="27" t="str">
        <f>HYPERLINK("https://znanium.ru/catalog/product/1867576", "Ознакомиться")</f>
        <v>Ознакомиться</v>
      </c>
      <c r="W18" s="8" t="s">
        <v>147</v>
      </c>
      <c r="X18" s="6"/>
      <c r="Y18" s="6"/>
      <c r="Z18" s="6"/>
      <c r="AA18" s="6" t="s">
        <v>148</v>
      </c>
      <c r="AB18" s="8" t="s">
        <v>149</v>
      </c>
    </row>
    <row r="19" spans="1:28" s="4" customFormat="1" ht="51.95" customHeight="1" x14ac:dyDescent="0.2">
      <c r="A19" s="5">
        <v>0</v>
      </c>
      <c r="B19" s="6" t="s">
        <v>150</v>
      </c>
      <c r="C19" s="13">
        <v>1724.9</v>
      </c>
      <c r="D19" s="8" t="s">
        <v>151</v>
      </c>
      <c r="E19" s="8" t="s">
        <v>152</v>
      </c>
      <c r="F19" s="8" t="s">
        <v>153</v>
      </c>
      <c r="G19" s="6" t="s">
        <v>61</v>
      </c>
      <c r="H19" s="6" t="s">
        <v>75</v>
      </c>
      <c r="I19" s="8" t="s">
        <v>63</v>
      </c>
      <c r="J19" s="9">
        <v>1</v>
      </c>
      <c r="K19" s="9">
        <v>384</v>
      </c>
      <c r="L19" s="9">
        <v>2022</v>
      </c>
      <c r="M19" s="8" t="s">
        <v>154</v>
      </c>
      <c r="N19" s="8" t="s">
        <v>42</v>
      </c>
      <c r="O19" s="8" t="s">
        <v>43</v>
      </c>
      <c r="P19" s="6" t="s">
        <v>65</v>
      </c>
      <c r="Q19" s="8" t="s">
        <v>45</v>
      </c>
      <c r="R19" s="10" t="s">
        <v>155</v>
      </c>
      <c r="S19" s="11" t="s">
        <v>156</v>
      </c>
      <c r="T19" s="6"/>
      <c r="U19" s="12"/>
      <c r="V19" s="27" t="str">
        <f>HYPERLINK("https://znanium.ru/catalog/product/1583669", "Ознакомиться")</f>
        <v>Ознакомиться</v>
      </c>
      <c r="W19" s="8"/>
      <c r="X19" s="6"/>
      <c r="Y19" s="6"/>
      <c r="Z19" s="6"/>
      <c r="AA19" s="6" t="s">
        <v>157</v>
      </c>
      <c r="AB19" s="8" t="s">
        <v>158</v>
      </c>
    </row>
    <row r="20" spans="1:28" s="4" customFormat="1" ht="51.95" customHeight="1" x14ac:dyDescent="0.2">
      <c r="A20" s="5">
        <v>0</v>
      </c>
      <c r="B20" s="6" t="s">
        <v>159</v>
      </c>
      <c r="C20" s="13">
        <v>2604</v>
      </c>
      <c r="D20" s="8" t="s">
        <v>160</v>
      </c>
      <c r="E20" s="8" t="s">
        <v>152</v>
      </c>
      <c r="F20" s="8" t="s">
        <v>161</v>
      </c>
      <c r="G20" s="6" t="s">
        <v>135</v>
      </c>
      <c r="H20" s="6" t="s">
        <v>86</v>
      </c>
      <c r="I20" s="8" t="s">
        <v>63</v>
      </c>
      <c r="J20" s="9">
        <v>1</v>
      </c>
      <c r="K20" s="9">
        <v>566</v>
      </c>
      <c r="L20" s="9">
        <v>2024</v>
      </c>
      <c r="M20" s="8" t="s">
        <v>162</v>
      </c>
      <c r="N20" s="8" t="s">
        <v>42</v>
      </c>
      <c r="O20" s="8" t="s">
        <v>43</v>
      </c>
      <c r="P20" s="6" t="s">
        <v>65</v>
      </c>
      <c r="Q20" s="8" t="s">
        <v>45</v>
      </c>
      <c r="R20" s="10" t="s">
        <v>116</v>
      </c>
      <c r="S20" s="11" t="s">
        <v>163</v>
      </c>
      <c r="T20" s="6"/>
      <c r="U20" s="12"/>
      <c r="V20" s="27" t="str">
        <f>HYPERLINK("https://znanium.ru/catalog/product/1915623", "Ознакомиться")</f>
        <v>Ознакомиться</v>
      </c>
      <c r="W20" s="8" t="s">
        <v>164</v>
      </c>
      <c r="X20" s="6"/>
      <c r="Y20" s="6"/>
      <c r="Z20" s="6" t="s">
        <v>165</v>
      </c>
      <c r="AA20" s="6" t="s">
        <v>166</v>
      </c>
      <c r="AB20" s="8" t="s">
        <v>167</v>
      </c>
    </row>
    <row r="21" spans="1:28" s="4" customFormat="1" ht="51.95" customHeight="1" x14ac:dyDescent="0.2">
      <c r="A21" s="5">
        <v>0</v>
      </c>
      <c r="B21" s="6" t="s">
        <v>168</v>
      </c>
      <c r="C21" s="13">
        <v>1960</v>
      </c>
      <c r="D21" s="8" t="s">
        <v>169</v>
      </c>
      <c r="E21" s="8" t="s">
        <v>170</v>
      </c>
      <c r="F21" s="8" t="s">
        <v>171</v>
      </c>
      <c r="G21" s="6" t="s">
        <v>135</v>
      </c>
      <c r="H21" s="6" t="s">
        <v>75</v>
      </c>
      <c r="I21" s="8" t="s">
        <v>63</v>
      </c>
      <c r="J21" s="9">
        <v>1</v>
      </c>
      <c r="K21" s="9">
        <v>416</v>
      </c>
      <c r="L21" s="9">
        <v>2024</v>
      </c>
      <c r="M21" s="8" t="s">
        <v>172</v>
      </c>
      <c r="N21" s="8" t="s">
        <v>42</v>
      </c>
      <c r="O21" s="8" t="s">
        <v>43</v>
      </c>
      <c r="P21" s="6" t="s">
        <v>77</v>
      </c>
      <c r="Q21" s="8" t="s">
        <v>45</v>
      </c>
      <c r="R21" s="10" t="s">
        <v>173</v>
      </c>
      <c r="S21" s="11" t="s">
        <v>174</v>
      </c>
      <c r="T21" s="6"/>
      <c r="U21" s="12"/>
      <c r="V21" s="27" t="str">
        <f>HYPERLINK("https://znanium.ru/catalog/product/2130242", "Ознакомиться")</f>
        <v>Ознакомиться</v>
      </c>
      <c r="W21" s="8" t="s">
        <v>175</v>
      </c>
      <c r="X21" s="6"/>
      <c r="Y21" s="6"/>
      <c r="Z21" s="6"/>
      <c r="AA21" s="6" t="s">
        <v>176</v>
      </c>
      <c r="AB21" s="8" t="s">
        <v>177</v>
      </c>
    </row>
    <row r="22" spans="1:28" s="4" customFormat="1" ht="51.95" customHeight="1" x14ac:dyDescent="0.2">
      <c r="A22" s="5">
        <v>0</v>
      </c>
      <c r="B22" s="6" t="s">
        <v>178</v>
      </c>
      <c r="C22" s="13">
        <v>1844</v>
      </c>
      <c r="D22" s="8" t="s">
        <v>179</v>
      </c>
      <c r="E22" s="8" t="s">
        <v>180</v>
      </c>
      <c r="F22" s="8" t="s">
        <v>181</v>
      </c>
      <c r="G22" s="6" t="s">
        <v>61</v>
      </c>
      <c r="H22" s="6" t="s">
        <v>62</v>
      </c>
      <c r="I22" s="8" t="s">
        <v>63</v>
      </c>
      <c r="J22" s="9">
        <v>1</v>
      </c>
      <c r="K22" s="9">
        <v>400</v>
      </c>
      <c r="L22" s="9">
        <v>2024</v>
      </c>
      <c r="M22" s="8" t="s">
        <v>182</v>
      </c>
      <c r="N22" s="8" t="s">
        <v>42</v>
      </c>
      <c r="O22" s="8" t="s">
        <v>43</v>
      </c>
      <c r="P22" s="6" t="s">
        <v>77</v>
      </c>
      <c r="Q22" s="8" t="s">
        <v>45</v>
      </c>
      <c r="R22" s="10" t="s">
        <v>183</v>
      </c>
      <c r="S22" s="11" t="s">
        <v>184</v>
      </c>
      <c r="T22" s="6"/>
      <c r="U22" s="12"/>
      <c r="V22" s="27" t="str">
        <f>HYPERLINK("https://znanium.ru/catalog/product/2013719", "Ознакомиться")</f>
        <v>Ознакомиться</v>
      </c>
      <c r="W22" s="8" t="s">
        <v>68</v>
      </c>
      <c r="X22" s="6"/>
      <c r="Y22" s="6"/>
      <c r="Z22" s="6" t="s">
        <v>165</v>
      </c>
      <c r="AA22" s="6" t="s">
        <v>92</v>
      </c>
      <c r="AB22" s="8" t="s">
        <v>185</v>
      </c>
    </row>
    <row r="23" spans="1:28" s="4" customFormat="1" ht="51.95" customHeight="1" x14ac:dyDescent="0.2">
      <c r="A23" s="5">
        <v>0</v>
      </c>
      <c r="B23" s="6" t="s">
        <v>186</v>
      </c>
      <c r="C23" s="13">
        <v>1580</v>
      </c>
      <c r="D23" s="8" t="s">
        <v>187</v>
      </c>
      <c r="E23" s="8" t="s">
        <v>188</v>
      </c>
      <c r="F23" s="8" t="s">
        <v>189</v>
      </c>
      <c r="G23" s="6" t="s">
        <v>61</v>
      </c>
      <c r="H23" s="6" t="s">
        <v>75</v>
      </c>
      <c r="I23" s="8" t="s">
        <v>87</v>
      </c>
      <c r="J23" s="9">
        <v>1</v>
      </c>
      <c r="K23" s="9">
        <v>335</v>
      </c>
      <c r="L23" s="9">
        <v>2024</v>
      </c>
      <c r="M23" s="8" t="s">
        <v>190</v>
      </c>
      <c r="N23" s="8" t="s">
        <v>42</v>
      </c>
      <c r="O23" s="8" t="s">
        <v>43</v>
      </c>
      <c r="P23" s="6" t="s">
        <v>77</v>
      </c>
      <c r="Q23" s="8" t="s">
        <v>54</v>
      </c>
      <c r="R23" s="10" t="s">
        <v>191</v>
      </c>
      <c r="S23" s="11" t="s">
        <v>192</v>
      </c>
      <c r="T23" s="6"/>
      <c r="U23" s="12"/>
      <c r="V23" s="27" t="str">
        <f>HYPERLINK("https://znanium.ru/catalog/product/2116864", "Ознакомиться")</f>
        <v>Ознакомиться</v>
      </c>
      <c r="W23" s="8" t="s">
        <v>175</v>
      </c>
      <c r="X23" s="6"/>
      <c r="Y23" s="6"/>
      <c r="Z23" s="6"/>
      <c r="AA23" s="6" t="s">
        <v>193</v>
      </c>
      <c r="AB23" s="8" t="s">
        <v>194</v>
      </c>
    </row>
    <row r="24" spans="1:28" s="4" customFormat="1" ht="51.95" customHeight="1" x14ac:dyDescent="0.2">
      <c r="A24" s="5">
        <v>0</v>
      </c>
      <c r="B24" s="6" t="s">
        <v>195</v>
      </c>
      <c r="C24" s="13">
        <v>1834</v>
      </c>
      <c r="D24" s="8" t="s">
        <v>196</v>
      </c>
      <c r="E24" s="8" t="s">
        <v>197</v>
      </c>
      <c r="F24" s="8" t="s">
        <v>198</v>
      </c>
      <c r="G24" s="6" t="s">
        <v>61</v>
      </c>
      <c r="H24" s="6" t="s">
        <v>75</v>
      </c>
      <c r="I24" s="8" t="s">
        <v>63</v>
      </c>
      <c r="J24" s="9">
        <v>1</v>
      </c>
      <c r="K24" s="9">
        <v>367</v>
      </c>
      <c r="L24" s="9">
        <v>2025</v>
      </c>
      <c r="M24" s="8" t="s">
        <v>199</v>
      </c>
      <c r="N24" s="8" t="s">
        <v>42</v>
      </c>
      <c r="O24" s="8" t="s">
        <v>43</v>
      </c>
      <c r="P24" s="6" t="s">
        <v>77</v>
      </c>
      <c r="Q24" s="8" t="s">
        <v>45</v>
      </c>
      <c r="R24" s="10" t="s">
        <v>200</v>
      </c>
      <c r="S24" s="11" t="s">
        <v>201</v>
      </c>
      <c r="T24" s="6"/>
      <c r="U24" s="12"/>
      <c r="V24" s="27" t="str">
        <f>HYPERLINK("https://znanium.ru/catalog/product/2079929", "Ознакомиться")</f>
        <v>Ознакомиться</v>
      </c>
      <c r="W24" s="8" t="s">
        <v>175</v>
      </c>
      <c r="X24" s="6"/>
      <c r="Y24" s="6"/>
      <c r="Z24" s="6"/>
      <c r="AA24" s="6" t="s">
        <v>176</v>
      </c>
      <c r="AB24" s="8" t="s">
        <v>202</v>
      </c>
    </row>
    <row r="25" spans="1:28" s="4" customFormat="1" ht="51.95" customHeight="1" x14ac:dyDescent="0.2">
      <c r="A25" s="5">
        <v>0</v>
      </c>
      <c r="B25" s="6" t="s">
        <v>203</v>
      </c>
      <c r="C25" s="13">
        <v>1410</v>
      </c>
      <c r="D25" s="8" t="s">
        <v>204</v>
      </c>
      <c r="E25" s="8" t="s">
        <v>197</v>
      </c>
      <c r="F25" s="8" t="s">
        <v>205</v>
      </c>
      <c r="G25" s="6" t="s">
        <v>61</v>
      </c>
      <c r="H25" s="6" t="s">
        <v>86</v>
      </c>
      <c r="I25" s="8" t="s">
        <v>63</v>
      </c>
      <c r="J25" s="9">
        <v>1</v>
      </c>
      <c r="K25" s="9">
        <v>277</v>
      </c>
      <c r="L25" s="9">
        <v>2025</v>
      </c>
      <c r="M25" s="8" t="s">
        <v>206</v>
      </c>
      <c r="N25" s="8" t="s">
        <v>42</v>
      </c>
      <c r="O25" s="8" t="s">
        <v>43</v>
      </c>
      <c r="P25" s="6" t="s">
        <v>77</v>
      </c>
      <c r="Q25" s="8" t="s">
        <v>45</v>
      </c>
      <c r="R25" s="10" t="s">
        <v>207</v>
      </c>
      <c r="S25" s="11" t="s">
        <v>208</v>
      </c>
      <c r="T25" s="6"/>
      <c r="U25" s="12"/>
      <c r="V25" s="27" t="str">
        <f>HYPERLINK("https://znanium.ru/catalog/product/2168881", "Ознакомиться")</f>
        <v>Ознакомиться</v>
      </c>
      <c r="W25" s="8" t="s">
        <v>209</v>
      </c>
      <c r="X25" s="6"/>
      <c r="Y25" s="6"/>
      <c r="Z25" s="6"/>
      <c r="AA25" s="6" t="s">
        <v>129</v>
      </c>
      <c r="AB25" s="8" t="s">
        <v>210</v>
      </c>
    </row>
    <row r="26" spans="1:28" s="4" customFormat="1" ht="51.95" customHeight="1" x14ac:dyDescent="0.2">
      <c r="A26" s="5">
        <v>0</v>
      </c>
      <c r="B26" s="6" t="s">
        <v>211</v>
      </c>
      <c r="C26" s="13">
        <v>1584.9</v>
      </c>
      <c r="D26" s="8" t="s">
        <v>212</v>
      </c>
      <c r="E26" s="8" t="s">
        <v>213</v>
      </c>
      <c r="F26" s="8" t="s">
        <v>214</v>
      </c>
      <c r="G26" s="6" t="s">
        <v>61</v>
      </c>
      <c r="H26" s="6" t="s">
        <v>75</v>
      </c>
      <c r="I26" s="8" t="s">
        <v>63</v>
      </c>
      <c r="J26" s="9">
        <v>1</v>
      </c>
      <c r="K26" s="9">
        <v>352</v>
      </c>
      <c r="L26" s="9">
        <v>2023</v>
      </c>
      <c r="M26" s="8" t="s">
        <v>215</v>
      </c>
      <c r="N26" s="8" t="s">
        <v>42</v>
      </c>
      <c r="O26" s="8" t="s">
        <v>43</v>
      </c>
      <c r="P26" s="6" t="s">
        <v>77</v>
      </c>
      <c r="Q26" s="8" t="s">
        <v>45</v>
      </c>
      <c r="R26" s="10" t="s">
        <v>216</v>
      </c>
      <c r="S26" s="11" t="s">
        <v>217</v>
      </c>
      <c r="T26" s="6"/>
      <c r="U26" s="12"/>
      <c r="V26" s="27" t="str">
        <f>HYPERLINK("https://znanium.ru/catalog/product/1541012", "Ознакомиться")</f>
        <v>Ознакомиться</v>
      </c>
      <c r="W26" s="8" t="s">
        <v>175</v>
      </c>
      <c r="X26" s="6"/>
      <c r="Y26" s="6"/>
      <c r="Z26" s="6" t="s">
        <v>48</v>
      </c>
      <c r="AA26" s="6" t="s">
        <v>99</v>
      </c>
      <c r="AB26" s="8" t="s">
        <v>218</v>
      </c>
    </row>
    <row r="27" spans="1:28" s="4" customFormat="1" ht="51.95" customHeight="1" x14ac:dyDescent="0.2">
      <c r="A27" s="5">
        <v>0</v>
      </c>
      <c r="B27" s="6" t="s">
        <v>219</v>
      </c>
      <c r="C27" s="13">
        <v>1654.9</v>
      </c>
      <c r="D27" s="8" t="s">
        <v>220</v>
      </c>
      <c r="E27" s="8" t="s">
        <v>221</v>
      </c>
      <c r="F27" s="8" t="s">
        <v>222</v>
      </c>
      <c r="G27" s="6" t="s">
        <v>61</v>
      </c>
      <c r="H27" s="6" t="s">
        <v>75</v>
      </c>
      <c r="I27" s="8" t="s">
        <v>223</v>
      </c>
      <c r="J27" s="9">
        <v>1</v>
      </c>
      <c r="K27" s="9">
        <v>368</v>
      </c>
      <c r="L27" s="9">
        <v>2023</v>
      </c>
      <c r="M27" s="8" t="s">
        <v>224</v>
      </c>
      <c r="N27" s="8" t="s">
        <v>42</v>
      </c>
      <c r="O27" s="8" t="s">
        <v>43</v>
      </c>
      <c r="P27" s="6" t="s">
        <v>77</v>
      </c>
      <c r="Q27" s="8" t="s">
        <v>54</v>
      </c>
      <c r="R27" s="10" t="s">
        <v>225</v>
      </c>
      <c r="S27" s="11" t="s">
        <v>226</v>
      </c>
      <c r="T27" s="6" t="s">
        <v>91</v>
      </c>
      <c r="U27" s="12"/>
      <c r="V27" s="27" t="str">
        <f>HYPERLINK("https://znanium.ru/catalog/product/1832387", "Ознакомиться")</f>
        <v>Ознакомиться</v>
      </c>
      <c r="W27" s="8" t="s">
        <v>175</v>
      </c>
      <c r="X27" s="6"/>
      <c r="Y27" s="6"/>
      <c r="Z27" s="6"/>
      <c r="AA27" s="6" t="s">
        <v>227</v>
      </c>
      <c r="AB27" s="8" t="s">
        <v>228</v>
      </c>
    </row>
    <row r="28" spans="1:28" s="4" customFormat="1" ht="51.95" customHeight="1" x14ac:dyDescent="0.2">
      <c r="A28" s="5">
        <v>0</v>
      </c>
      <c r="B28" s="6" t="s">
        <v>229</v>
      </c>
      <c r="C28" s="13">
        <v>1280</v>
      </c>
      <c r="D28" s="8" t="s">
        <v>230</v>
      </c>
      <c r="E28" s="8" t="s">
        <v>231</v>
      </c>
      <c r="F28" s="8" t="s">
        <v>232</v>
      </c>
      <c r="G28" s="6" t="s">
        <v>61</v>
      </c>
      <c r="H28" s="6" t="s">
        <v>75</v>
      </c>
      <c r="I28" s="8" t="s">
        <v>87</v>
      </c>
      <c r="J28" s="9">
        <v>1</v>
      </c>
      <c r="K28" s="9">
        <v>336</v>
      </c>
      <c r="L28" s="9">
        <v>2022</v>
      </c>
      <c r="M28" s="8" t="s">
        <v>233</v>
      </c>
      <c r="N28" s="8" t="s">
        <v>42</v>
      </c>
      <c r="O28" s="8" t="s">
        <v>43</v>
      </c>
      <c r="P28" s="6" t="s">
        <v>77</v>
      </c>
      <c r="Q28" s="8" t="s">
        <v>54</v>
      </c>
      <c r="R28" s="10" t="s">
        <v>225</v>
      </c>
      <c r="S28" s="11" t="s">
        <v>234</v>
      </c>
      <c r="T28" s="6"/>
      <c r="U28" s="12"/>
      <c r="V28" s="27" t="str">
        <f>HYPERLINK("https://znanium.ru/catalog/product/1832412", "Ознакомиться")</f>
        <v>Ознакомиться</v>
      </c>
      <c r="W28" s="8" t="s">
        <v>235</v>
      </c>
      <c r="X28" s="6"/>
      <c r="Y28" s="6"/>
      <c r="Z28" s="6"/>
      <c r="AA28" s="6" t="s">
        <v>176</v>
      </c>
      <c r="AB28" s="8" t="s">
        <v>236</v>
      </c>
    </row>
    <row r="29" spans="1:28" s="4" customFormat="1" ht="51.95" customHeight="1" x14ac:dyDescent="0.2">
      <c r="A29" s="5">
        <v>0</v>
      </c>
      <c r="B29" s="6" t="s">
        <v>237</v>
      </c>
      <c r="C29" s="13">
        <v>1960</v>
      </c>
      <c r="D29" s="8" t="s">
        <v>238</v>
      </c>
      <c r="E29" s="8" t="s">
        <v>239</v>
      </c>
      <c r="F29" s="8" t="s">
        <v>240</v>
      </c>
      <c r="G29" s="6" t="s">
        <v>135</v>
      </c>
      <c r="H29" s="6" t="s">
        <v>241</v>
      </c>
      <c r="I29" s="8" t="s">
        <v>242</v>
      </c>
      <c r="J29" s="9">
        <v>1</v>
      </c>
      <c r="K29" s="9">
        <v>417</v>
      </c>
      <c r="L29" s="9">
        <v>2024</v>
      </c>
      <c r="M29" s="8" t="s">
        <v>243</v>
      </c>
      <c r="N29" s="8" t="s">
        <v>42</v>
      </c>
      <c r="O29" s="8" t="s">
        <v>43</v>
      </c>
      <c r="P29" s="6" t="s">
        <v>65</v>
      </c>
      <c r="Q29" s="8" t="s">
        <v>244</v>
      </c>
      <c r="R29" s="10" t="s">
        <v>245</v>
      </c>
      <c r="S29" s="11"/>
      <c r="T29" s="6" t="s">
        <v>91</v>
      </c>
      <c r="U29" s="12"/>
      <c r="V29" s="27" t="str">
        <f>HYPERLINK("https://znanium.ru/catalog/product/2103195", "Ознакомиться")</f>
        <v>Ознакомиться</v>
      </c>
      <c r="W29" s="8" t="s">
        <v>246</v>
      </c>
      <c r="X29" s="6"/>
      <c r="Y29" s="6"/>
      <c r="Z29" s="6"/>
      <c r="AA29" s="6" t="s">
        <v>81</v>
      </c>
      <c r="AB29" s="8" t="s">
        <v>247</v>
      </c>
    </row>
    <row r="30" spans="1:28" s="4" customFormat="1" ht="51.95" customHeight="1" x14ac:dyDescent="0.2">
      <c r="A30" s="5">
        <v>0</v>
      </c>
      <c r="B30" s="6" t="s">
        <v>248</v>
      </c>
      <c r="C30" s="13">
        <v>1080</v>
      </c>
      <c r="D30" s="8" t="s">
        <v>249</v>
      </c>
      <c r="E30" s="8" t="s">
        <v>250</v>
      </c>
      <c r="F30" s="8" t="s">
        <v>251</v>
      </c>
      <c r="G30" s="6" t="s">
        <v>61</v>
      </c>
      <c r="H30" s="6" t="s">
        <v>75</v>
      </c>
      <c r="I30" s="8" t="s">
        <v>40</v>
      </c>
      <c r="J30" s="9">
        <v>1</v>
      </c>
      <c r="K30" s="9">
        <v>240</v>
      </c>
      <c r="L30" s="9">
        <v>2023</v>
      </c>
      <c r="M30" s="8" t="s">
        <v>252</v>
      </c>
      <c r="N30" s="8" t="s">
        <v>253</v>
      </c>
      <c r="O30" s="8" t="s">
        <v>254</v>
      </c>
      <c r="P30" s="6" t="s">
        <v>65</v>
      </c>
      <c r="Q30" s="8" t="s">
        <v>45</v>
      </c>
      <c r="R30" s="10" t="s">
        <v>255</v>
      </c>
      <c r="S30" s="11" t="s">
        <v>256</v>
      </c>
      <c r="T30" s="6"/>
      <c r="U30" s="12"/>
      <c r="V30" s="27" t="str">
        <f>HYPERLINK("https://znanium.ru/catalog/product/1896458", "Ознакомиться")</f>
        <v>Ознакомиться</v>
      </c>
      <c r="W30" s="8" t="s">
        <v>257</v>
      </c>
      <c r="X30" s="6"/>
      <c r="Y30" s="6"/>
      <c r="Z30" s="6"/>
      <c r="AA30" s="6" t="s">
        <v>258</v>
      </c>
      <c r="AB30" s="8" t="s">
        <v>259</v>
      </c>
    </row>
    <row r="31" spans="1:28" s="4" customFormat="1" ht="51.95" customHeight="1" x14ac:dyDescent="0.2">
      <c r="A31" s="5">
        <v>0</v>
      </c>
      <c r="B31" s="6" t="s">
        <v>260</v>
      </c>
      <c r="C31" s="13">
        <v>2382</v>
      </c>
      <c r="D31" s="8" t="s">
        <v>261</v>
      </c>
      <c r="E31" s="8" t="s">
        <v>262</v>
      </c>
      <c r="F31" s="8" t="s">
        <v>263</v>
      </c>
      <c r="G31" s="6" t="s">
        <v>61</v>
      </c>
      <c r="H31" s="6" t="s">
        <v>62</v>
      </c>
      <c r="I31" s="8" t="s">
        <v>63</v>
      </c>
      <c r="J31" s="9">
        <v>1</v>
      </c>
      <c r="K31" s="9">
        <v>398</v>
      </c>
      <c r="L31" s="9">
        <v>2024</v>
      </c>
      <c r="M31" s="8" t="s">
        <v>264</v>
      </c>
      <c r="N31" s="8" t="s">
        <v>42</v>
      </c>
      <c r="O31" s="8" t="s">
        <v>43</v>
      </c>
      <c r="P31" s="6" t="s">
        <v>77</v>
      </c>
      <c r="Q31" s="8" t="s">
        <v>45</v>
      </c>
      <c r="R31" s="10" t="s">
        <v>265</v>
      </c>
      <c r="S31" s="11" t="s">
        <v>266</v>
      </c>
      <c r="T31" s="6"/>
      <c r="U31" s="12"/>
      <c r="V31" s="27" t="str">
        <f>HYPERLINK("https://znanium.ru/catalog/product/2078382", "Ознакомиться")</f>
        <v>Ознакомиться</v>
      </c>
      <c r="W31" s="8" t="s">
        <v>267</v>
      </c>
      <c r="X31" s="6"/>
      <c r="Y31" s="6"/>
      <c r="Z31" s="6" t="s">
        <v>48</v>
      </c>
      <c r="AA31" s="6" t="s">
        <v>81</v>
      </c>
      <c r="AB31" s="8" t="s">
        <v>268</v>
      </c>
    </row>
    <row r="32" spans="1:28" s="4" customFormat="1" ht="51.95" customHeight="1" x14ac:dyDescent="0.2">
      <c r="A32" s="5">
        <v>0</v>
      </c>
      <c r="B32" s="6" t="s">
        <v>269</v>
      </c>
      <c r="C32" s="13">
        <v>2064</v>
      </c>
      <c r="D32" s="8" t="s">
        <v>270</v>
      </c>
      <c r="E32" s="8" t="s">
        <v>271</v>
      </c>
      <c r="F32" s="8" t="s">
        <v>272</v>
      </c>
      <c r="G32" s="6" t="s">
        <v>61</v>
      </c>
      <c r="H32" s="6" t="s">
        <v>75</v>
      </c>
      <c r="I32" s="8" t="s">
        <v>63</v>
      </c>
      <c r="J32" s="9">
        <v>1</v>
      </c>
      <c r="K32" s="9">
        <v>414</v>
      </c>
      <c r="L32" s="9">
        <v>2025</v>
      </c>
      <c r="M32" s="8" t="s">
        <v>273</v>
      </c>
      <c r="N32" s="8" t="s">
        <v>42</v>
      </c>
      <c r="O32" s="8" t="s">
        <v>43</v>
      </c>
      <c r="P32" s="6" t="s">
        <v>77</v>
      </c>
      <c r="Q32" s="8" t="s">
        <v>45</v>
      </c>
      <c r="R32" s="10" t="s">
        <v>274</v>
      </c>
      <c r="S32" s="11" t="s">
        <v>275</v>
      </c>
      <c r="T32" s="6"/>
      <c r="U32" s="12"/>
      <c r="V32" s="27" t="str">
        <f>HYPERLINK("https://znanium.ru/catalog/product/1735805", "Ознакомиться")</f>
        <v>Ознакомиться</v>
      </c>
      <c r="W32" s="8" t="s">
        <v>175</v>
      </c>
      <c r="X32" s="6"/>
      <c r="Y32" s="6"/>
      <c r="Z32" s="6"/>
      <c r="AA32" s="6" t="s">
        <v>276</v>
      </c>
      <c r="AB32" s="8" t="s">
        <v>277</v>
      </c>
    </row>
    <row r="33" spans="1:28" s="4" customFormat="1" ht="51.95" customHeight="1" x14ac:dyDescent="0.2">
      <c r="A33" s="5">
        <v>0</v>
      </c>
      <c r="B33" s="6" t="s">
        <v>278</v>
      </c>
      <c r="C33" s="13">
        <v>1320</v>
      </c>
      <c r="D33" s="8" t="s">
        <v>279</v>
      </c>
      <c r="E33" s="8" t="s">
        <v>280</v>
      </c>
      <c r="F33" s="8" t="s">
        <v>281</v>
      </c>
      <c r="G33" s="6" t="s">
        <v>61</v>
      </c>
      <c r="H33" s="6" t="s">
        <v>86</v>
      </c>
      <c r="I33" s="8" t="s">
        <v>63</v>
      </c>
      <c r="J33" s="9">
        <v>1</v>
      </c>
      <c r="K33" s="9">
        <v>346</v>
      </c>
      <c r="L33" s="9">
        <v>2022</v>
      </c>
      <c r="M33" s="8" t="s">
        <v>282</v>
      </c>
      <c r="N33" s="8" t="s">
        <v>42</v>
      </c>
      <c r="O33" s="8" t="s">
        <v>43</v>
      </c>
      <c r="P33" s="6" t="s">
        <v>77</v>
      </c>
      <c r="Q33" s="8" t="s">
        <v>45</v>
      </c>
      <c r="R33" s="10" t="s">
        <v>283</v>
      </c>
      <c r="S33" s="11" t="s">
        <v>284</v>
      </c>
      <c r="T33" s="6"/>
      <c r="U33" s="12"/>
      <c r="V33" s="27" t="str">
        <f>HYPERLINK("https://znanium.ru/catalog/product/1056856", "Ознакомиться")</f>
        <v>Ознакомиться</v>
      </c>
      <c r="W33" s="8" t="s">
        <v>175</v>
      </c>
      <c r="X33" s="6"/>
      <c r="Y33" s="6"/>
      <c r="Z33" s="6"/>
      <c r="AA33" s="6" t="s">
        <v>285</v>
      </c>
      <c r="AB33" s="8" t="s">
        <v>286</v>
      </c>
    </row>
    <row r="34" spans="1:28" s="4" customFormat="1" ht="51.95" customHeight="1" x14ac:dyDescent="0.2">
      <c r="A34" s="5">
        <v>0</v>
      </c>
      <c r="B34" s="6" t="s">
        <v>287</v>
      </c>
      <c r="C34" s="13">
        <v>1504.9</v>
      </c>
      <c r="D34" s="8" t="s">
        <v>288</v>
      </c>
      <c r="E34" s="8" t="s">
        <v>289</v>
      </c>
      <c r="F34" s="8" t="s">
        <v>124</v>
      </c>
      <c r="G34" s="6" t="s">
        <v>135</v>
      </c>
      <c r="H34" s="6" t="s">
        <v>86</v>
      </c>
      <c r="I34" s="8" t="s">
        <v>63</v>
      </c>
      <c r="J34" s="9">
        <v>1</v>
      </c>
      <c r="K34" s="9">
        <v>334</v>
      </c>
      <c r="L34" s="9">
        <v>2023</v>
      </c>
      <c r="M34" s="8" t="s">
        <v>290</v>
      </c>
      <c r="N34" s="8" t="s">
        <v>42</v>
      </c>
      <c r="O34" s="8" t="s">
        <v>43</v>
      </c>
      <c r="P34" s="6" t="s">
        <v>77</v>
      </c>
      <c r="Q34" s="8" t="s">
        <v>45</v>
      </c>
      <c r="R34" s="10" t="s">
        <v>291</v>
      </c>
      <c r="S34" s="11" t="s">
        <v>292</v>
      </c>
      <c r="T34" s="6"/>
      <c r="U34" s="12"/>
      <c r="V34" s="27" t="str">
        <f>HYPERLINK("https://znanium.ru/catalog/product/989598", "Ознакомиться")</f>
        <v>Ознакомиться</v>
      </c>
      <c r="W34" s="8" t="s">
        <v>128</v>
      </c>
      <c r="X34" s="6"/>
      <c r="Y34" s="6"/>
      <c r="Z34" s="6"/>
      <c r="AA34" s="6" t="s">
        <v>293</v>
      </c>
      <c r="AB34" s="8" t="s">
        <v>294</v>
      </c>
    </row>
    <row r="35" spans="1:28" s="4" customFormat="1" ht="51.95" customHeight="1" x14ac:dyDescent="0.2">
      <c r="A35" s="5">
        <v>0</v>
      </c>
      <c r="B35" s="6" t="s">
        <v>295</v>
      </c>
      <c r="C35" s="13">
        <v>1724</v>
      </c>
      <c r="D35" s="8" t="s">
        <v>296</v>
      </c>
      <c r="E35" s="8" t="s">
        <v>297</v>
      </c>
      <c r="F35" s="8" t="s">
        <v>298</v>
      </c>
      <c r="G35" s="6" t="s">
        <v>135</v>
      </c>
      <c r="H35" s="6" t="s">
        <v>39</v>
      </c>
      <c r="I35" s="8"/>
      <c r="J35" s="9">
        <v>1</v>
      </c>
      <c r="K35" s="9">
        <v>374</v>
      </c>
      <c r="L35" s="9">
        <v>2024</v>
      </c>
      <c r="M35" s="8" t="s">
        <v>299</v>
      </c>
      <c r="N35" s="8" t="s">
        <v>300</v>
      </c>
      <c r="O35" s="8" t="s">
        <v>301</v>
      </c>
      <c r="P35" s="6" t="s">
        <v>77</v>
      </c>
      <c r="Q35" s="8" t="s">
        <v>302</v>
      </c>
      <c r="R35" s="10" t="s">
        <v>303</v>
      </c>
      <c r="S35" s="11"/>
      <c r="T35" s="6"/>
      <c r="U35" s="12"/>
      <c r="V35" s="27" t="str">
        <f>HYPERLINK("https://znanium.ru/catalog/product/1226526", "Ознакомиться")</f>
        <v>Ознакомиться</v>
      </c>
      <c r="W35" s="8"/>
      <c r="X35" s="6"/>
      <c r="Y35" s="6"/>
      <c r="Z35" s="6"/>
      <c r="AA35" s="6" t="s">
        <v>304</v>
      </c>
      <c r="AB35" s="8" t="s">
        <v>305</v>
      </c>
    </row>
    <row r="36" spans="1:28" s="4" customFormat="1" ht="51.95" customHeight="1" x14ac:dyDescent="0.2">
      <c r="A36" s="5">
        <v>0</v>
      </c>
      <c r="B36" s="6" t="s">
        <v>306</v>
      </c>
      <c r="C36" s="13">
        <v>1360</v>
      </c>
      <c r="D36" s="8" t="s">
        <v>307</v>
      </c>
      <c r="E36" s="8" t="s">
        <v>308</v>
      </c>
      <c r="F36" s="8" t="s">
        <v>309</v>
      </c>
      <c r="G36" s="6" t="s">
        <v>61</v>
      </c>
      <c r="H36" s="6" t="s">
        <v>75</v>
      </c>
      <c r="I36" s="8" t="s">
        <v>63</v>
      </c>
      <c r="J36" s="9">
        <v>1</v>
      </c>
      <c r="K36" s="9">
        <v>288</v>
      </c>
      <c r="L36" s="9">
        <v>2024</v>
      </c>
      <c r="M36" s="8" t="s">
        <v>310</v>
      </c>
      <c r="N36" s="8" t="s">
        <v>42</v>
      </c>
      <c r="O36" s="8" t="s">
        <v>43</v>
      </c>
      <c r="P36" s="6" t="s">
        <v>77</v>
      </c>
      <c r="Q36" s="8" t="s">
        <v>45</v>
      </c>
      <c r="R36" s="10" t="s">
        <v>155</v>
      </c>
      <c r="S36" s="11" t="s">
        <v>311</v>
      </c>
      <c r="T36" s="6" t="s">
        <v>91</v>
      </c>
      <c r="U36" s="12"/>
      <c r="V36" s="27" t="str">
        <f>HYPERLINK("https://znanium.ru/catalog/product/2151380", "Ознакомиться")</f>
        <v>Ознакомиться</v>
      </c>
      <c r="W36" s="8" t="s">
        <v>312</v>
      </c>
      <c r="X36" s="6"/>
      <c r="Y36" s="6"/>
      <c r="Z36" s="6"/>
      <c r="AA36" s="6" t="s">
        <v>176</v>
      </c>
      <c r="AB36" s="8" t="s">
        <v>313</v>
      </c>
    </row>
    <row r="37" spans="1:28" s="4" customFormat="1" ht="51.95" customHeight="1" x14ac:dyDescent="0.2">
      <c r="A37" s="5">
        <v>0</v>
      </c>
      <c r="B37" s="6" t="s">
        <v>314</v>
      </c>
      <c r="C37" s="13">
        <v>2360</v>
      </c>
      <c r="D37" s="8" t="s">
        <v>315</v>
      </c>
      <c r="E37" s="8" t="s">
        <v>316</v>
      </c>
      <c r="F37" s="8" t="s">
        <v>317</v>
      </c>
      <c r="G37" s="6" t="s">
        <v>135</v>
      </c>
      <c r="H37" s="6" t="s">
        <v>75</v>
      </c>
      <c r="I37" s="8" t="s">
        <v>40</v>
      </c>
      <c r="J37" s="9">
        <v>1</v>
      </c>
      <c r="K37" s="9">
        <v>512</v>
      </c>
      <c r="L37" s="9">
        <v>2024</v>
      </c>
      <c r="M37" s="8" t="s">
        <v>318</v>
      </c>
      <c r="N37" s="8" t="s">
        <v>42</v>
      </c>
      <c r="O37" s="8" t="s">
        <v>43</v>
      </c>
      <c r="P37" s="6" t="s">
        <v>77</v>
      </c>
      <c r="Q37" s="8" t="s">
        <v>45</v>
      </c>
      <c r="R37" s="10" t="s">
        <v>319</v>
      </c>
      <c r="S37" s="11" t="s">
        <v>320</v>
      </c>
      <c r="T37" s="6" t="s">
        <v>91</v>
      </c>
      <c r="U37" s="12"/>
      <c r="V37" s="27" t="str">
        <f>HYPERLINK("https://znanium.ru/catalog/product/2083383", "Ознакомиться")</f>
        <v>Ознакомиться</v>
      </c>
      <c r="W37" s="8" t="s">
        <v>312</v>
      </c>
      <c r="X37" s="6"/>
      <c r="Y37" s="6"/>
      <c r="Z37" s="6"/>
      <c r="AA37" s="6" t="s">
        <v>304</v>
      </c>
      <c r="AB37" s="8" t="s">
        <v>321</v>
      </c>
    </row>
    <row r="38" spans="1:28" s="4" customFormat="1" ht="51.95" customHeight="1" x14ac:dyDescent="0.2">
      <c r="A38" s="5">
        <v>0</v>
      </c>
      <c r="B38" s="6" t="s">
        <v>322</v>
      </c>
      <c r="C38" s="7">
        <v>970</v>
      </c>
      <c r="D38" s="8" t="s">
        <v>323</v>
      </c>
      <c r="E38" s="8" t="s">
        <v>324</v>
      </c>
      <c r="F38" s="8" t="s">
        <v>325</v>
      </c>
      <c r="G38" s="6" t="s">
        <v>61</v>
      </c>
      <c r="H38" s="6" t="s">
        <v>75</v>
      </c>
      <c r="I38" s="8" t="s">
        <v>326</v>
      </c>
      <c r="J38" s="9">
        <v>1</v>
      </c>
      <c r="K38" s="9">
        <v>255</v>
      </c>
      <c r="L38" s="9">
        <v>2022</v>
      </c>
      <c r="M38" s="8" t="s">
        <v>327</v>
      </c>
      <c r="N38" s="8" t="s">
        <v>42</v>
      </c>
      <c r="O38" s="8" t="s">
        <v>43</v>
      </c>
      <c r="P38" s="6" t="s">
        <v>77</v>
      </c>
      <c r="Q38" s="8" t="s">
        <v>45</v>
      </c>
      <c r="R38" s="10" t="s">
        <v>328</v>
      </c>
      <c r="S38" s="11" t="s">
        <v>311</v>
      </c>
      <c r="T38" s="6"/>
      <c r="U38" s="12"/>
      <c r="V38" s="27" t="str">
        <f>HYPERLINK("https://znanium.ru/catalog/product/1841781", "Ознакомиться")</f>
        <v>Ознакомиться</v>
      </c>
      <c r="W38" s="8" t="s">
        <v>175</v>
      </c>
      <c r="X38" s="6"/>
      <c r="Y38" s="6"/>
      <c r="Z38" s="6"/>
      <c r="AA38" s="6" t="s">
        <v>329</v>
      </c>
      <c r="AB38" s="8" t="s">
        <v>330</v>
      </c>
    </row>
    <row r="39" spans="1:28" s="4" customFormat="1" ht="51.95" customHeight="1" x14ac:dyDescent="0.2">
      <c r="A39" s="5">
        <v>0</v>
      </c>
      <c r="B39" s="6" t="s">
        <v>331</v>
      </c>
      <c r="C39" s="13">
        <v>1864</v>
      </c>
      <c r="D39" s="8" t="s">
        <v>332</v>
      </c>
      <c r="E39" s="8" t="s">
        <v>333</v>
      </c>
      <c r="F39" s="8" t="s">
        <v>334</v>
      </c>
      <c r="G39" s="6" t="s">
        <v>61</v>
      </c>
      <c r="H39" s="6" t="s">
        <v>241</v>
      </c>
      <c r="I39" s="8" t="s">
        <v>87</v>
      </c>
      <c r="J39" s="9">
        <v>1</v>
      </c>
      <c r="K39" s="9">
        <v>373</v>
      </c>
      <c r="L39" s="9">
        <v>2024</v>
      </c>
      <c r="M39" s="8" t="s">
        <v>335</v>
      </c>
      <c r="N39" s="8" t="s">
        <v>336</v>
      </c>
      <c r="O39" s="8" t="s">
        <v>337</v>
      </c>
      <c r="P39" s="6" t="s">
        <v>77</v>
      </c>
      <c r="Q39" s="8" t="s">
        <v>326</v>
      </c>
      <c r="R39" s="10" t="s">
        <v>338</v>
      </c>
      <c r="S39" s="11"/>
      <c r="T39" s="6"/>
      <c r="U39" s="12"/>
      <c r="V39" s="27" t="str">
        <f>HYPERLINK("https://znanium.ru/catalog/product/2138951", "Ознакомиться")</f>
        <v>Ознакомиться</v>
      </c>
      <c r="W39" s="8" t="s">
        <v>246</v>
      </c>
      <c r="X39" s="6"/>
      <c r="Y39" s="6"/>
      <c r="Z39" s="6"/>
      <c r="AA39" s="6" t="s">
        <v>339</v>
      </c>
      <c r="AB39" s="8" t="s">
        <v>340</v>
      </c>
    </row>
    <row r="40" spans="1:28" s="14" customFormat="1" ht="21.95" customHeight="1" x14ac:dyDescent="0.2"/>
    <row r="41" spans="1:28" ht="15.95" customHeight="1" x14ac:dyDescent="0.25">
      <c r="A41" s="24" t="s">
        <v>23</v>
      </c>
      <c r="B41" s="24"/>
    </row>
    <row r="42" spans="1:28" s="15" customFormat="1" ht="12.95" customHeight="1" x14ac:dyDescent="0.2">
      <c r="A42" s="25" t="s">
        <v>341</v>
      </c>
      <c r="B42" s="25"/>
      <c r="C42" s="25" t="s">
        <v>342</v>
      </c>
      <c r="D42" s="25"/>
      <c r="E42" s="25"/>
    </row>
    <row r="43" spans="1:28" s="15" customFormat="1" ht="12.95" customHeight="1" x14ac:dyDescent="0.2">
      <c r="A43" s="25" t="s">
        <v>343</v>
      </c>
      <c r="B43" s="25"/>
      <c r="C43" s="25" t="s">
        <v>344</v>
      </c>
      <c r="D43" s="25"/>
      <c r="E43" s="25"/>
    </row>
    <row r="44" spans="1:28" s="15" customFormat="1" ht="12.95" customHeight="1" x14ac:dyDescent="0.2">
      <c r="A44" s="25" t="s">
        <v>345</v>
      </c>
      <c r="B44" s="25"/>
      <c r="C44" s="25" t="s">
        <v>346</v>
      </c>
      <c r="D44" s="25"/>
      <c r="E44" s="25"/>
    </row>
    <row r="45" spans="1:28" s="15" customFormat="1" ht="12.95" customHeight="1" x14ac:dyDescent="0.2">
      <c r="A45" s="25" t="s">
        <v>347</v>
      </c>
      <c r="B45" s="25"/>
      <c r="C45" s="25" t="s">
        <v>346</v>
      </c>
      <c r="D45" s="25"/>
      <c r="E45" s="25"/>
    </row>
    <row r="46" spans="1:28" s="15" customFormat="1" ht="12.95" customHeight="1" x14ac:dyDescent="0.2">
      <c r="A46" s="25" t="s">
        <v>348</v>
      </c>
      <c r="B46" s="25"/>
      <c r="C46" s="25" t="s">
        <v>349</v>
      </c>
      <c r="D46" s="25"/>
      <c r="E46" s="25"/>
    </row>
    <row r="47" spans="1:28" s="15" customFormat="1" ht="12.95" customHeight="1" x14ac:dyDescent="0.2">
      <c r="A47" s="25" t="s">
        <v>350</v>
      </c>
      <c r="B47" s="25"/>
      <c r="C47" s="25" t="s">
        <v>351</v>
      </c>
      <c r="D47" s="25"/>
      <c r="E47" s="25"/>
    </row>
    <row r="48" spans="1:28" s="15" customFormat="1" ht="12.95" customHeight="1" x14ac:dyDescent="0.2">
      <c r="A48" s="25" t="s">
        <v>352</v>
      </c>
      <c r="B48" s="25"/>
      <c r="C48" s="25" t="s">
        <v>353</v>
      </c>
      <c r="D48" s="25"/>
      <c r="E48" s="25"/>
    </row>
    <row r="49" spans="1:5" s="15" customFormat="1" ht="12.95" customHeight="1" x14ac:dyDescent="0.2">
      <c r="A49" s="25" t="s">
        <v>354</v>
      </c>
      <c r="B49" s="25"/>
      <c r="C49" s="25" t="s">
        <v>351</v>
      </c>
      <c r="D49" s="25"/>
      <c r="E49" s="25"/>
    </row>
    <row r="50" spans="1:5" s="15" customFormat="1" ht="12.95" customHeight="1" x14ac:dyDescent="0.2">
      <c r="A50" s="25" t="s">
        <v>355</v>
      </c>
      <c r="B50" s="25"/>
      <c r="C50" s="25" t="s">
        <v>353</v>
      </c>
      <c r="D50" s="25"/>
      <c r="E50" s="25"/>
    </row>
    <row r="51" spans="1:5" s="15" customFormat="1" ht="12.95" customHeight="1" x14ac:dyDescent="0.2">
      <c r="A51" s="25" t="s">
        <v>356</v>
      </c>
      <c r="B51" s="25"/>
      <c r="C51" s="25" t="s">
        <v>357</v>
      </c>
      <c r="D51" s="25"/>
      <c r="E51" s="25"/>
    </row>
    <row r="52" spans="1:5" s="15" customFormat="1" ht="12.95" customHeight="1" x14ac:dyDescent="0.2">
      <c r="A52" s="25" t="s">
        <v>358</v>
      </c>
      <c r="B52" s="25"/>
      <c r="C52" s="25" t="s">
        <v>359</v>
      </c>
      <c r="D52" s="25"/>
      <c r="E52" s="25"/>
    </row>
    <row r="53" spans="1:5" s="15" customFormat="1" ht="12.95" customHeight="1" x14ac:dyDescent="0.2">
      <c r="A53" s="25" t="s">
        <v>360</v>
      </c>
      <c r="B53" s="25"/>
      <c r="C53" s="25" t="s">
        <v>361</v>
      </c>
      <c r="D53" s="25"/>
      <c r="E53" s="25"/>
    </row>
    <row r="54" spans="1:5" s="15" customFormat="1" ht="12.95" customHeight="1" x14ac:dyDescent="0.2">
      <c r="A54" s="25" t="s">
        <v>362</v>
      </c>
      <c r="B54" s="25"/>
      <c r="C54" s="25" t="s">
        <v>351</v>
      </c>
      <c r="D54" s="25"/>
      <c r="E54" s="25"/>
    </row>
    <row r="55" spans="1:5" s="15" customFormat="1" ht="12.95" customHeight="1" x14ac:dyDescent="0.2">
      <c r="A55" s="25" t="s">
        <v>363</v>
      </c>
      <c r="B55" s="25"/>
      <c r="C55" s="25" t="s">
        <v>364</v>
      </c>
      <c r="D55" s="25"/>
      <c r="E55" s="25"/>
    </row>
    <row r="56" spans="1:5" s="15" customFormat="1" ht="12.95" customHeight="1" x14ac:dyDescent="0.2">
      <c r="A56" s="25" t="s">
        <v>365</v>
      </c>
      <c r="B56" s="25"/>
      <c r="C56" s="25" t="s">
        <v>366</v>
      </c>
      <c r="D56" s="25"/>
      <c r="E56" s="25"/>
    </row>
    <row r="57" spans="1:5" s="15" customFormat="1" ht="12.95" customHeight="1" x14ac:dyDescent="0.2">
      <c r="A57" s="25" t="s">
        <v>367</v>
      </c>
      <c r="B57" s="25"/>
      <c r="C57" s="25" t="s">
        <v>368</v>
      </c>
      <c r="D57" s="25"/>
      <c r="E57" s="25"/>
    </row>
    <row r="58" spans="1:5" s="15" customFormat="1" ht="12.95" customHeight="1" x14ac:dyDescent="0.2">
      <c r="A58" s="25" t="s">
        <v>369</v>
      </c>
      <c r="B58" s="25"/>
      <c r="C58" s="25" t="s">
        <v>370</v>
      </c>
      <c r="D58" s="25"/>
      <c r="E58" s="25"/>
    </row>
    <row r="59" spans="1:5" s="15" customFormat="1" ht="12.95" customHeight="1" x14ac:dyDescent="0.2">
      <c r="A59" s="25" t="s">
        <v>371</v>
      </c>
      <c r="B59" s="25"/>
      <c r="C59" s="25" t="s">
        <v>372</v>
      </c>
      <c r="D59" s="25"/>
      <c r="E59" s="25"/>
    </row>
    <row r="60" spans="1:5" s="15" customFormat="1" ht="12.95" customHeight="1" x14ac:dyDescent="0.2">
      <c r="A60" s="25" t="s">
        <v>373</v>
      </c>
      <c r="B60" s="25"/>
      <c r="C60" s="25" t="s">
        <v>374</v>
      </c>
      <c r="D60" s="25"/>
      <c r="E60" s="25"/>
    </row>
    <row r="61" spans="1:5" s="15" customFormat="1" ht="12.95" customHeight="1" x14ac:dyDescent="0.2">
      <c r="A61" s="25" t="s">
        <v>375</v>
      </c>
      <c r="B61" s="25"/>
      <c r="C61" s="25" t="s">
        <v>376</v>
      </c>
      <c r="D61" s="25"/>
      <c r="E61" s="25"/>
    </row>
    <row r="62" spans="1:5" s="15" customFormat="1" ht="12.95" customHeight="1" x14ac:dyDescent="0.2">
      <c r="A62" s="25" t="s">
        <v>377</v>
      </c>
      <c r="B62" s="25"/>
      <c r="C62" s="25" t="s">
        <v>378</v>
      </c>
      <c r="D62" s="25"/>
      <c r="E62" s="25"/>
    </row>
    <row r="63" spans="1:5" s="15" customFormat="1" ht="12.95" customHeight="1" x14ac:dyDescent="0.2">
      <c r="A63" s="25" t="s">
        <v>379</v>
      </c>
      <c r="B63" s="25"/>
      <c r="C63" s="25" t="s">
        <v>380</v>
      </c>
      <c r="D63" s="25"/>
      <c r="E63" s="25"/>
    </row>
    <row r="64" spans="1:5" s="15" customFormat="1" ht="12.95" customHeight="1" x14ac:dyDescent="0.2">
      <c r="A64" s="25" t="s">
        <v>381</v>
      </c>
      <c r="B64" s="25"/>
      <c r="C64" s="25" t="s">
        <v>382</v>
      </c>
      <c r="D64" s="25"/>
      <c r="E64" s="25"/>
    </row>
    <row r="65" spans="1:5" s="15" customFormat="1" ht="12.95" customHeight="1" x14ac:dyDescent="0.2">
      <c r="A65" s="25" t="s">
        <v>383</v>
      </c>
      <c r="B65" s="25"/>
      <c r="C65" s="25" t="s">
        <v>384</v>
      </c>
      <c r="D65" s="25"/>
      <c r="E65" s="25"/>
    </row>
    <row r="66" spans="1:5" s="15" customFormat="1" ht="12.95" customHeight="1" x14ac:dyDescent="0.2">
      <c r="A66" s="25" t="s">
        <v>385</v>
      </c>
      <c r="B66" s="25"/>
      <c r="C66" s="25" t="s">
        <v>386</v>
      </c>
      <c r="D66" s="25"/>
      <c r="E66" s="25"/>
    </row>
    <row r="67" spans="1:5" s="15" customFormat="1" ht="12.95" customHeight="1" x14ac:dyDescent="0.2">
      <c r="A67" s="25" t="s">
        <v>387</v>
      </c>
      <c r="B67" s="25"/>
      <c r="C67" s="25" t="s">
        <v>388</v>
      </c>
      <c r="D67" s="25"/>
      <c r="E67" s="25"/>
    </row>
    <row r="68" spans="1:5" s="15" customFormat="1" ht="12.95" customHeight="1" x14ac:dyDescent="0.2">
      <c r="A68" s="25" t="s">
        <v>389</v>
      </c>
      <c r="B68" s="25"/>
      <c r="C68" s="25" t="s">
        <v>390</v>
      </c>
      <c r="D68" s="25"/>
      <c r="E68" s="25"/>
    </row>
    <row r="69" spans="1:5" s="15" customFormat="1" ht="12.95" customHeight="1" x14ac:dyDescent="0.2">
      <c r="A69" s="25" t="s">
        <v>391</v>
      </c>
      <c r="B69" s="25"/>
      <c r="C69" s="25" t="s">
        <v>392</v>
      </c>
      <c r="D69" s="25"/>
      <c r="E69" s="25"/>
    </row>
    <row r="70" spans="1:5" s="15" customFormat="1" ht="12.95" customHeight="1" x14ac:dyDescent="0.2">
      <c r="A70" s="25" t="s">
        <v>393</v>
      </c>
      <c r="B70" s="25"/>
      <c r="C70" s="25" t="s">
        <v>394</v>
      </c>
      <c r="D70" s="25"/>
      <c r="E70" s="25"/>
    </row>
    <row r="71" spans="1:5" s="15" customFormat="1" ht="12.95" customHeight="1" x14ac:dyDescent="0.2">
      <c r="A71" s="25" t="s">
        <v>395</v>
      </c>
      <c r="B71" s="25"/>
      <c r="C71" s="25" t="s">
        <v>396</v>
      </c>
      <c r="D71" s="25"/>
      <c r="E71" s="25"/>
    </row>
    <row r="72" spans="1:5" s="15" customFormat="1" ht="12.95" customHeight="1" x14ac:dyDescent="0.2">
      <c r="A72" s="25" t="s">
        <v>397</v>
      </c>
      <c r="B72" s="25"/>
      <c r="C72" s="25" t="s">
        <v>398</v>
      </c>
      <c r="D72" s="25"/>
      <c r="E72" s="25"/>
    </row>
    <row r="73" spans="1:5" s="15" customFormat="1" ht="12.95" customHeight="1" x14ac:dyDescent="0.2">
      <c r="A73" s="25" t="s">
        <v>399</v>
      </c>
      <c r="B73" s="25"/>
      <c r="C73" s="25" t="s">
        <v>400</v>
      </c>
      <c r="D73" s="25"/>
      <c r="E73" s="25"/>
    </row>
    <row r="74" spans="1:5" s="15" customFormat="1" ht="12.95" customHeight="1" x14ac:dyDescent="0.2">
      <c r="A74" s="25" t="s">
        <v>401</v>
      </c>
      <c r="B74" s="25"/>
      <c r="C74" s="25" t="s">
        <v>402</v>
      </c>
      <c r="D74" s="25"/>
      <c r="E74" s="25"/>
    </row>
    <row r="75" spans="1:5" s="15" customFormat="1" ht="12.95" customHeight="1" x14ac:dyDescent="0.2">
      <c r="A75" s="25" t="s">
        <v>403</v>
      </c>
      <c r="B75" s="25"/>
      <c r="C75" s="25" t="s">
        <v>396</v>
      </c>
      <c r="D75" s="25"/>
      <c r="E75" s="25"/>
    </row>
    <row r="76" spans="1:5" s="15" customFormat="1" ht="12.95" customHeight="1" x14ac:dyDescent="0.2">
      <c r="A76" s="25" t="s">
        <v>404</v>
      </c>
      <c r="B76" s="25"/>
      <c r="C76" s="25" t="s">
        <v>398</v>
      </c>
      <c r="D76" s="25"/>
      <c r="E76" s="25"/>
    </row>
    <row r="77" spans="1:5" s="15" customFormat="1" ht="12.95" customHeight="1" x14ac:dyDescent="0.2">
      <c r="A77" s="25" t="s">
        <v>405</v>
      </c>
      <c r="B77" s="25"/>
      <c r="C77" s="25" t="s">
        <v>400</v>
      </c>
      <c r="D77" s="25"/>
      <c r="E77" s="25"/>
    </row>
    <row r="78" spans="1:5" s="15" customFormat="1" ht="12.95" customHeight="1" x14ac:dyDescent="0.2">
      <c r="A78" s="25" t="s">
        <v>406</v>
      </c>
      <c r="B78" s="25"/>
      <c r="C78" s="25" t="s">
        <v>402</v>
      </c>
      <c r="D78" s="25"/>
      <c r="E78" s="25"/>
    </row>
    <row r="79" spans="1:5" s="15" customFormat="1" ht="12.95" customHeight="1" x14ac:dyDescent="0.2">
      <c r="A79" s="25" t="s">
        <v>407</v>
      </c>
      <c r="B79" s="25"/>
      <c r="C79" s="25" t="s">
        <v>408</v>
      </c>
      <c r="D79" s="25"/>
      <c r="E79" s="25"/>
    </row>
    <row r="80" spans="1:5" s="15" customFormat="1" ht="12.95" customHeight="1" x14ac:dyDescent="0.2">
      <c r="A80" s="25" t="s">
        <v>409</v>
      </c>
      <c r="B80" s="25"/>
      <c r="C80" s="25" t="s">
        <v>410</v>
      </c>
      <c r="D80" s="25"/>
      <c r="E80" s="25"/>
    </row>
    <row r="81" spans="1:5" s="15" customFormat="1" ht="12.95" customHeight="1" x14ac:dyDescent="0.2">
      <c r="A81" s="25" t="s">
        <v>411</v>
      </c>
      <c r="B81" s="25"/>
      <c r="C81" s="25" t="s">
        <v>412</v>
      </c>
      <c r="D81" s="25"/>
      <c r="E81" s="25"/>
    </row>
    <row r="82" spans="1:5" s="15" customFormat="1" ht="12.95" customHeight="1" x14ac:dyDescent="0.2">
      <c r="A82" s="25" t="s">
        <v>413</v>
      </c>
      <c r="B82" s="25"/>
      <c r="C82" s="25" t="s">
        <v>414</v>
      </c>
      <c r="D82" s="25"/>
      <c r="E82" s="25"/>
    </row>
    <row r="83" spans="1:5" s="15" customFormat="1" ht="12.95" customHeight="1" x14ac:dyDescent="0.2">
      <c r="A83" s="25" t="s">
        <v>415</v>
      </c>
      <c r="B83" s="25"/>
      <c r="C83" s="25" t="s">
        <v>416</v>
      </c>
      <c r="D83" s="25"/>
      <c r="E83" s="25"/>
    </row>
    <row r="84" spans="1:5" s="15" customFormat="1" ht="12.95" customHeight="1" x14ac:dyDescent="0.2">
      <c r="A84" s="25" t="s">
        <v>417</v>
      </c>
      <c r="B84" s="25"/>
      <c r="C84" s="25" t="s">
        <v>418</v>
      </c>
      <c r="D84" s="25"/>
      <c r="E84" s="25"/>
    </row>
    <row r="85" spans="1:5" s="15" customFormat="1" ht="12.95" customHeight="1" x14ac:dyDescent="0.2">
      <c r="A85" s="25" t="s">
        <v>419</v>
      </c>
      <c r="B85" s="25"/>
      <c r="C85" s="25" t="s">
        <v>420</v>
      </c>
      <c r="D85" s="25"/>
      <c r="E85" s="25"/>
    </row>
    <row r="86" spans="1:5" s="15" customFormat="1" ht="12.95" customHeight="1" x14ac:dyDescent="0.2">
      <c r="A86" s="25" t="s">
        <v>421</v>
      </c>
      <c r="B86" s="25"/>
      <c r="C86" s="25" t="s">
        <v>422</v>
      </c>
      <c r="D86" s="25"/>
      <c r="E86" s="25"/>
    </row>
    <row r="87" spans="1:5" s="15" customFormat="1" ht="12.95" customHeight="1" x14ac:dyDescent="0.2">
      <c r="A87" s="25" t="s">
        <v>423</v>
      </c>
      <c r="B87" s="25"/>
      <c r="C87" s="25" t="s">
        <v>424</v>
      </c>
      <c r="D87" s="25"/>
      <c r="E87" s="25"/>
    </row>
    <row r="88" spans="1:5" s="15" customFormat="1" ht="12.95" customHeight="1" x14ac:dyDescent="0.2">
      <c r="A88" s="25" t="s">
        <v>425</v>
      </c>
      <c r="B88" s="25"/>
      <c r="C88" s="25" t="s">
        <v>426</v>
      </c>
      <c r="D88" s="25"/>
      <c r="E88" s="25"/>
    </row>
    <row r="89" spans="1:5" s="15" customFormat="1" ht="12.95" customHeight="1" x14ac:dyDescent="0.2">
      <c r="A89" s="25" t="s">
        <v>427</v>
      </c>
      <c r="B89" s="25"/>
      <c r="C89" s="25" t="s">
        <v>428</v>
      </c>
      <c r="D89" s="25"/>
      <c r="E89" s="25"/>
    </row>
    <row r="90" spans="1:5" s="15" customFormat="1" ht="12.95" customHeight="1" x14ac:dyDescent="0.2">
      <c r="A90" s="25" t="s">
        <v>429</v>
      </c>
      <c r="B90" s="25"/>
      <c r="C90" s="25" t="s">
        <v>430</v>
      </c>
      <c r="D90" s="25"/>
      <c r="E90" s="25"/>
    </row>
    <row r="91" spans="1:5" s="15" customFormat="1" ht="12.95" customHeight="1" x14ac:dyDescent="0.2">
      <c r="A91" s="25" t="s">
        <v>431</v>
      </c>
      <c r="B91" s="25"/>
      <c r="C91" s="25" t="s">
        <v>432</v>
      </c>
      <c r="D91" s="25"/>
      <c r="E91" s="25"/>
    </row>
    <row r="92" spans="1:5" s="15" customFormat="1" ht="12.95" customHeight="1" x14ac:dyDescent="0.2">
      <c r="A92" s="25" t="s">
        <v>433</v>
      </c>
      <c r="B92" s="25"/>
      <c r="C92" s="25" t="s">
        <v>434</v>
      </c>
      <c r="D92" s="25"/>
      <c r="E92" s="25"/>
    </row>
    <row r="93" spans="1:5" s="15" customFormat="1" ht="12.95" customHeight="1" x14ac:dyDescent="0.2">
      <c r="A93" s="25" t="s">
        <v>435</v>
      </c>
      <c r="B93" s="25"/>
      <c r="C93" s="25" t="s">
        <v>436</v>
      </c>
      <c r="D93" s="25"/>
      <c r="E93" s="25"/>
    </row>
    <row r="94" spans="1:5" s="15" customFormat="1" ht="12.95" customHeight="1" x14ac:dyDescent="0.2">
      <c r="A94" s="25" t="s">
        <v>437</v>
      </c>
      <c r="B94" s="25"/>
      <c r="C94" s="25" t="s">
        <v>438</v>
      </c>
      <c r="D94" s="25"/>
      <c r="E94" s="25"/>
    </row>
    <row r="95" spans="1:5" s="15" customFormat="1" ht="12.95" customHeight="1" x14ac:dyDescent="0.2">
      <c r="A95" s="25" t="s">
        <v>439</v>
      </c>
      <c r="B95" s="25"/>
      <c r="C95" s="25" t="s">
        <v>440</v>
      </c>
      <c r="D95" s="25"/>
      <c r="E95" s="25"/>
    </row>
    <row r="96" spans="1:5" s="15" customFormat="1" ht="12.95" customHeight="1" x14ac:dyDescent="0.2">
      <c r="A96" s="25" t="s">
        <v>441</v>
      </c>
      <c r="B96" s="25"/>
      <c r="C96" s="25" t="s">
        <v>442</v>
      </c>
      <c r="D96" s="25"/>
      <c r="E96" s="25"/>
    </row>
    <row r="97" spans="1:5" s="15" customFormat="1" ht="12.95" customHeight="1" x14ac:dyDescent="0.2">
      <c r="A97" s="25" t="s">
        <v>443</v>
      </c>
      <c r="B97" s="25"/>
      <c r="C97" s="25" t="s">
        <v>444</v>
      </c>
      <c r="D97" s="25"/>
      <c r="E97" s="25"/>
    </row>
    <row r="98" spans="1:5" s="15" customFormat="1" ht="12.95" customHeight="1" x14ac:dyDescent="0.2">
      <c r="A98" s="25" t="s">
        <v>445</v>
      </c>
      <c r="B98" s="25"/>
      <c r="C98" s="25" t="s">
        <v>446</v>
      </c>
      <c r="D98" s="25"/>
      <c r="E98" s="25"/>
    </row>
    <row r="99" spans="1:5" s="15" customFormat="1" ht="12.95" customHeight="1" x14ac:dyDescent="0.2">
      <c r="A99" s="25" t="s">
        <v>447</v>
      </c>
      <c r="B99" s="25"/>
      <c r="C99" s="25" t="s">
        <v>448</v>
      </c>
      <c r="D99" s="25"/>
      <c r="E99" s="25"/>
    </row>
    <row r="100" spans="1:5" s="15" customFormat="1" ht="12.95" customHeight="1" x14ac:dyDescent="0.2">
      <c r="A100" s="25" t="s">
        <v>449</v>
      </c>
      <c r="B100" s="25"/>
      <c r="C100" s="25" t="s">
        <v>450</v>
      </c>
      <c r="D100" s="25"/>
      <c r="E100" s="25"/>
    </row>
    <row r="101" spans="1:5" s="15" customFormat="1" ht="12.95" customHeight="1" x14ac:dyDescent="0.2">
      <c r="A101" s="25" t="s">
        <v>451</v>
      </c>
      <c r="B101" s="25"/>
      <c r="C101" s="25" t="s">
        <v>452</v>
      </c>
      <c r="D101" s="25"/>
      <c r="E101" s="25"/>
    </row>
    <row r="102" spans="1:5" s="15" customFormat="1" ht="12.95" customHeight="1" x14ac:dyDescent="0.2">
      <c r="A102" s="25" t="s">
        <v>453</v>
      </c>
      <c r="B102" s="25"/>
      <c r="C102" s="25" t="s">
        <v>454</v>
      </c>
      <c r="D102" s="25"/>
      <c r="E102" s="25"/>
    </row>
    <row r="103" spans="1:5" s="15" customFormat="1" ht="12.95" customHeight="1" x14ac:dyDescent="0.2">
      <c r="A103" s="25" t="s">
        <v>455</v>
      </c>
      <c r="B103" s="25"/>
      <c r="C103" s="25" t="s">
        <v>456</v>
      </c>
      <c r="D103" s="25"/>
      <c r="E103" s="25"/>
    </row>
    <row r="104" spans="1:5" s="15" customFormat="1" ht="12.95" customHeight="1" x14ac:dyDescent="0.2">
      <c r="A104" s="25" t="s">
        <v>457</v>
      </c>
      <c r="B104" s="25"/>
      <c r="C104" s="25" t="s">
        <v>458</v>
      </c>
      <c r="D104" s="25"/>
      <c r="E104" s="25"/>
    </row>
    <row r="105" spans="1:5" s="15" customFormat="1" ht="12.95" customHeight="1" x14ac:dyDescent="0.2">
      <c r="A105" s="25" t="s">
        <v>459</v>
      </c>
      <c r="B105" s="25"/>
      <c r="C105" s="25" t="s">
        <v>460</v>
      </c>
      <c r="D105" s="25"/>
      <c r="E105" s="25"/>
    </row>
    <row r="106" spans="1:5" s="15" customFormat="1" ht="12.95" customHeight="1" x14ac:dyDescent="0.2">
      <c r="A106" s="25" t="s">
        <v>461</v>
      </c>
      <c r="B106" s="25"/>
      <c r="C106" s="25" t="s">
        <v>462</v>
      </c>
      <c r="D106" s="25"/>
      <c r="E106" s="25"/>
    </row>
    <row r="107" spans="1:5" s="15" customFormat="1" ht="12.95" customHeight="1" x14ac:dyDescent="0.2">
      <c r="A107" s="25" t="s">
        <v>463</v>
      </c>
      <c r="B107" s="25"/>
      <c r="C107" s="25" t="s">
        <v>464</v>
      </c>
      <c r="D107" s="25"/>
      <c r="E107" s="25"/>
    </row>
    <row r="108" spans="1:5" s="15" customFormat="1" ht="12.95" customHeight="1" x14ac:dyDescent="0.2">
      <c r="A108" s="25" t="s">
        <v>465</v>
      </c>
      <c r="B108" s="25"/>
      <c r="C108" s="25" t="s">
        <v>466</v>
      </c>
      <c r="D108" s="25"/>
      <c r="E108" s="25"/>
    </row>
    <row r="109" spans="1:5" s="15" customFormat="1" ht="12.95" customHeight="1" x14ac:dyDescent="0.2">
      <c r="A109" s="25" t="s">
        <v>467</v>
      </c>
      <c r="B109" s="25"/>
      <c r="C109" s="25" t="s">
        <v>468</v>
      </c>
      <c r="D109" s="25"/>
      <c r="E109" s="25"/>
    </row>
    <row r="110" spans="1:5" s="15" customFormat="1" ht="12.95" customHeight="1" x14ac:dyDescent="0.2">
      <c r="A110" s="25" t="s">
        <v>469</v>
      </c>
      <c r="B110" s="25"/>
      <c r="C110" s="25" t="s">
        <v>470</v>
      </c>
      <c r="D110" s="25"/>
      <c r="E110" s="25"/>
    </row>
    <row r="111" spans="1:5" s="15" customFormat="1" ht="12.95" customHeight="1" x14ac:dyDescent="0.2">
      <c r="A111" s="25" t="s">
        <v>471</v>
      </c>
      <c r="B111" s="25"/>
      <c r="C111" s="25" t="s">
        <v>472</v>
      </c>
      <c r="D111" s="25"/>
      <c r="E111" s="25"/>
    </row>
    <row r="112" spans="1:5" s="15" customFormat="1" ht="12.95" customHeight="1" x14ac:dyDescent="0.2">
      <c r="A112" s="25" t="s">
        <v>473</v>
      </c>
      <c r="B112" s="25"/>
      <c r="C112" s="25" t="s">
        <v>474</v>
      </c>
      <c r="D112" s="25"/>
      <c r="E112" s="25"/>
    </row>
    <row r="113" spans="1:5" s="15" customFormat="1" ht="12.95" customHeight="1" x14ac:dyDescent="0.2">
      <c r="A113" s="25" t="s">
        <v>475</v>
      </c>
      <c r="B113" s="25"/>
      <c r="C113" s="25" t="s">
        <v>476</v>
      </c>
      <c r="D113" s="25"/>
      <c r="E113" s="25"/>
    </row>
    <row r="114" spans="1:5" s="15" customFormat="1" ht="12.95" customHeight="1" x14ac:dyDescent="0.2">
      <c r="A114" s="25" t="s">
        <v>477</v>
      </c>
      <c r="B114" s="25"/>
      <c r="C114" s="25" t="s">
        <v>478</v>
      </c>
      <c r="D114" s="25"/>
      <c r="E114" s="25"/>
    </row>
    <row r="115" spans="1:5" s="15" customFormat="1" ht="12.95" customHeight="1" x14ac:dyDescent="0.2">
      <c r="A115" s="25" t="s">
        <v>479</v>
      </c>
      <c r="B115" s="25"/>
      <c r="C115" s="25" t="s">
        <v>480</v>
      </c>
      <c r="D115" s="25"/>
      <c r="E115" s="25"/>
    </row>
    <row r="116" spans="1:5" s="15" customFormat="1" ht="12.95" customHeight="1" x14ac:dyDescent="0.2">
      <c r="A116" s="25" t="s">
        <v>481</v>
      </c>
      <c r="B116" s="25"/>
      <c r="C116" s="25" t="s">
        <v>482</v>
      </c>
      <c r="D116" s="25"/>
      <c r="E116" s="25"/>
    </row>
    <row r="117" spans="1:5" s="15" customFormat="1" ht="12.95" customHeight="1" x14ac:dyDescent="0.2">
      <c r="A117" s="25" t="s">
        <v>483</v>
      </c>
      <c r="B117" s="25"/>
      <c r="C117" s="25" t="s">
        <v>484</v>
      </c>
      <c r="D117" s="25"/>
      <c r="E117" s="25"/>
    </row>
    <row r="118" spans="1:5" s="15" customFormat="1" ht="12.95" customHeight="1" x14ac:dyDescent="0.2">
      <c r="A118" s="25" t="s">
        <v>485</v>
      </c>
      <c r="B118" s="25"/>
      <c r="C118" s="25" t="s">
        <v>486</v>
      </c>
      <c r="D118" s="25"/>
      <c r="E118" s="25"/>
    </row>
    <row r="119" spans="1:5" s="15" customFormat="1" ht="26.1" customHeight="1" x14ac:dyDescent="0.2">
      <c r="A119" s="25" t="s">
        <v>487</v>
      </c>
      <c r="B119" s="25"/>
      <c r="C119" s="25" t="s">
        <v>488</v>
      </c>
      <c r="D119" s="25"/>
      <c r="E119" s="25"/>
    </row>
    <row r="120" spans="1:5" s="15" customFormat="1" ht="12.95" customHeight="1" x14ac:dyDescent="0.2">
      <c r="A120" s="25" t="s">
        <v>489</v>
      </c>
      <c r="B120" s="25"/>
      <c r="C120" s="25" t="s">
        <v>490</v>
      </c>
      <c r="D120" s="25"/>
      <c r="E120" s="25"/>
    </row>
    <row r="121" spans="1:5" s="15" customFormat="1" ht="12.95" customHeight="1" x14ac:dyDescent="0.2">
      <c r="A121" s="25" t="s">
        <v>491</v>
      </c>
      <c r="B121" s="25"/>
      <c r="C121" s="25" t="s">
        <v>492</v>
      </c>
      <c r="D121" s="25"/>
      <c r="E121" s="25"/>
    </row>
    <row r="122" spans="1:5" s="15" customFormat="1" ht="12.95" customHeight="1" x14ac:dyDescent="0.2">
      <c r="A122" s="25" t="s">
        <v>493</v>
      </c>
      <c r="B122" s="25"/>
      <c r="C122" s="25" t="s">
        <v>494</v>
      </c>
      <c r="D122" s="25"/>
      <c r="E122" s="25"/>
    </row>
    <row r="123" spans="1:5" s="15" customFormat="1" ht="12.95" customHeight="1" x14ac:dyDescent="0.2">
      <c r="A123" s="25" t="s">
        <v>495</v>
      </c>
      <c r="B123" s="25"/>
      <c r="C123" s="25" t="s">
        <v>496</v>
      </c>
      <c r="D123" s="25"/>
      <c r="E123" s="25"/>
    </row>
    <row r="124" spans="1:5" s="15" customFormat="1" ht="12.95" customHeight="1" x14ac:dyDescent="0.2">
      <c r="A124" s="25" t="s">
        <v>497</v>
      </c>
      <c r="B124" s="25"/>
      <c r="C124" s="25" t="s">
        <v>498</v>
      </c>
      <c r="D124" s="25"/>
      <c r="E124" s="25"/>
    </row>
    <row r="125" spans="1:5" s="15" customFormat="1" ht="12.95" customHeight="1" x14ac:dyDescent="0.2">
      <c r="A125" s="25" t="s">
        <v>499</v>
      </c>
      <c r="B125" s="25"/>
      <c r="C125" s="25" t="s">
        <v>500</v>
      </c>
      <c r="D125" s="25"/>
      <c r="E125" s="25"/>
    </row>
    <row r="126" spans="1:5" s="15" customFormat="1" ht="12.95" customHeight="1" x14ac:dyDescent="0.2">
      <c r="A126" s="25" t="s">
        <v>501</v>
      </c>
      <c r="B126" s="25"/>
      <c r="C126" s="25" t="s">
        <v>502</v>
      </c>
      <c r="D126" s="25"/>
      <c r="E126" s="25"/>
    </row>
    <row r="127" spans="1:5" s="15" customFormat="1" ht="12.95" customHeight="1" x14ac:dyDescent="0.2">
      <c r="A127" s="25" t="s">
        <v>503</v>
      </c>
      <c r="B127" s="25"/>
      <c r="C127" s="25" t="s">
        <v>504</v>
      </c>
      <c r="D127" s="25"/>
      <c r="E127" s="25"/>
    </row>
    <row r="128" spans="1:5" s="15" customFormat="1" ht="12.95" customHeight="1" x14ac:dyDescent="0.2">
      <c r="A128" s="25" t="s">
        <v>505</v>
      </c>
      <c r="B128" s="25"/>
      <c r="C128" s="25" t="s">
        <v>506</v>
      </c>
      <c r="D128" s="25"/>
      <c r="E128" s="25"/>
    </row>
    <row r="129" spans="1:5" s="15" customFormat="1" ht="12.95" customHeight="1" x14ac:dyDescent="0.2">
      <c r="A129" s="25" t="s">
        <v>507</v>
      </c>
      <c r="B129" s="25"/>
      <c r="C129" s="25" t="s">
        <v>508</v>
      </c>
      <c r="D129" s="25"/>
      <c r="E129" s="25"/>
    </row>
    <row r="130" spans="1:5" s="15" customFormat="1" ht="12.95" customHeight="1" x14ac:dyDescent="0.2">
      <c r="A130" s="25" t="s">
        <v>509</v>
      </c>
      <c r="B130" s="25"/>
      <c r="C130" s="25" t="s">
        <v>510</v>
      </c>
      <c r="D130" s="25"/>
      <c r="E130" s="25"/>
    </row>
    <row r="131" spans="1:5" s="15" customFormat="1" ht="12.95" customHeight="1" x14ac:dyDescent="0.2">
      <c r="A131" s="25" t="s">
        <v>511</v>
      </c>
      <c r="B131" s="25"/>
      <c r="C131" s="25" t="s">
        <v>512</v>
      </c>
      <c r="D131" s="25"/>
      <c r="E131" s="25"/>
    </row>
    <row r="132" spans="1:5" s="15" customFormat="1" ht="12.95" customHeight="1" x14ac:dyDescent="0.2">
      <c r="A132" s="25" t="s">
        <v>513</v>
      </c>
      <c r="B132" s="25"/>
      <c r="C132" s="25" t="s">
        <v>514</v>
      </c>
      <c r="D132" s="25"/>
      <c r="E132" s="25"/>
    </row>
    <row r="133" spans="1:5" s="15" customFormat="1" ht="12.95" customHeight="1" x14ac:dyDescent="0.2">
      <c r="A133" s="25" t="s">
        <v>515</v>
      </c>
      <c r="B133" s="25"/>
      <c r="C133" s="25" t="s">
        <v>516</v>
      </c>
      <c r="D133" s="25"/>
      <c r="E133" s="25"/>
    </row>
    <row r="134" spans="1:5" s="15" customFormat="1" ht="12.95" customHeight="1" x14ac:dyDescent="0.2">
      <c r="A134" s="25" t="s">
        <v>517</v>
      </c>
      <c r="B134" s="25"/>
      <c r="C134" s="25" t="s">
        <v>518</v>
      </c>
      <c r="D134" s="25"/>
      <c r="E134" s="25"/>
    </row>
    <row r="135" spans="1:5" s="15" customFormat="1" ht="12.95" customHeight="1" x14ac:dyDescent="0.2">
      <c r="A135" s="25" t="s">
        <v>519</v>
      </c>
      <c r="B135" s="25"/>
      <c r="C135" s="25" t="s">
        <v>520</v>
      </c>
      <c r="D135" s="25"/>
      <c r="E135" s="25"/>
    </row>
    <row r="136" spans="1:5" s="15" customFormat="1" ht="12.95" customHeight="1" x14ac:dyDescent="0.2">
      <c r="A136" s="25" t="s">
        <v>521</v>
      </c>
      <c r="B136" s="25"/>
      <c r="C136" s="25" t="s">
        <v>522</v>
      </c>
      <c r="D136" s="25"/>
      <c r="E136" s="25"/>
    </row>
    <row r="137" spans="1:5" s="15" customFormat="1" ht="12.95" customHeight="1" x14ac:dyDescent="0.2">
      <c r="A137" s="25" t="s">
        <v>523</v>
      </c>
      <c r="B137" s="25"/>
      <c r="C137" s="25" t="s">
        <v>524</v>
      </c>
      <c r="D137" s="25"/>
      <c r="E137" s="25"/>
    </row>
    <row r="138" spans="1:5" s="15" customFormat="1" ht="12.95" customHeight="1" x14ac:dyDescent="0.2">
      <c r="A138" s="25" t="s">
        <v>525</v>
      </c>
      <c r="B138" s="25"/>
      <c r="C138" s="25" t="s">
        <v>526</v>
      </c>
      <c r="D138" s="25"/>
      <c r="E138" s="25"/>
    </row>
    <row r="139" spans="1:5" s="15" customFormat="1" ht="12.95" customHeight="1" x14ac:dyDescent="0.2">
      <c r="A139" s="25" t="s">
        <v>527</v>
      </c>
      <c r="B139" s="25"/>
      <c r="C139" s="25" t="s">
        <v>528</v>
      </c>
      <c r="D139" s="25"/>
      <c r="E139" s="25"/>
    </row>
    <row r="140" spans="1:5" s="15" customFormat="1" ht="12.95" customHeight="1" x14ac:dyDescent="0.2">
      <c r="A140" s="25" t="s">
        <v>529</v>
      </c>
      <c r="B140" s="25"/>
      <c r="C140" s="25" t="s">
        <v>530</v>
      </c>
      <c r="D140" s="25"/>
      <c r="E140" s="25"/>
    </row>
    <row r="141" spans="1:5" s="15" customFormat="1" ht="12.95" customHeight="1" x14ac:dyDescent="0.2">
      <c r="A141" s="25" t="s">
        <v>531</v>
      </c>
      <c r="B141" s="25"/>
      <c r="C141" s="25" t="s">
        <v>532</v>
      </c>
      <c r="D141" s="25"/>
      <c r="E141" s="25"/>
    </row>
    <row r="142" spans="1:5" s="15" customFormat="1" ht="12.95" customHeight="1" x14ac:dyDescent="0.2">
      <c r="A142" s="25" t="s">
        <v>533</v>
      </c>
      <c r="B142" s="25"/>
      <c r="C142" s="25" t="s">
        <v>534</v>
      </c>
      <c r="D142" s="25"/>
      <c r="E142" s="25"/>
    </row>
    <row r="143" spans="1:5" s="15" customFormat="1" ht="12.95" customHeight="1" x14ac:dyDescent="0.2">
      <c r="A143" s="25" t="s">
        <v>535</v>
      </c>
      <c r="B143" s="25"/>
      <c r="C143" s="25" t="s">
        <v>536</v>
      </c>
      <c r="D143" s="25"/>
      <c r="E143" s="25"/>
    </row>
    <row r="144" spans="1:5" s="15" customFormat="1" ht="12.95" customHeight="1" x14ac:dyDescent="0.2">
      <c r="A144" s="25" t="s">
        <v>537</v>
      </c>
      <c r="B144" s="25"/>
      <c r="C144" s="25" t="s">
        <v>538</v>
      </c>
      <c r="D144" s="25"/>
      <c r="E144" s="25"/>
    </row>
    <row r="145" spans="1:5" s="15" customFormat="1" ht="12.95" customHeight="1" x14ac:dyDescent="0.2">
      <c r="A145" s="25" t="s">
        <v>539</v>
      </c>
      <c r="B145" s="25"/>
      <c r="C145" s="25" t="s">
        <v>540</v>
      </c>
      <c r="D145" s="25"/>
      <c r="E145" s="25"/>
    </row>
    <row r="146" spans="1:5" s="15" customFormat="1" ht="12.95" customHeight="1" x14ac:dyDescent="0.2">
      <c r="A146" s="25" t="s">
        <v>541</v>
      </c>
      <c r="B146" s="25"/>
      <c r="C146" s="25" t="s">
        <v>542</v>
      </c>
      <c r="D146" s="25"/>
      <c r="E146" s="25"/>
    </row>
    <row r="147" spans="1:5" s="15" customFormat="1" ht="12.95" customHeight="1" x14ac:dyDescent="0.2">
      <c r="A147" s="25" t="s">
        <v>543</v>
      </c>
      <c r="B147" s="25"/>
      <c r="C147" s="25" t="s">
        <v>544</v>
      </c>
      <c r="D147" s="25"/>
      <c r="E147" s="25"/>
    </row>
    <row r="148" spans="1:5" s="15" customFormat="1" ht="12.95" customHeight="1" x14ac:dyDescent="0.2">
      <c r="A148" s="25" t="s">
        <v>545</v>
      </c>
      <c r="B148" s="25"/>
      <c r="C148" s="25" t="s">
        <v>546</v>
      </c>
      <c r="D148" s="25"/>
      <c r="E148" s="25"/>
    </row>
    <row r="149" spans="1:5" s="15" customFormat="1" ht="12.95" customHeight="1" x14ac:dyDescent="0.2">
      <c r="A149" s="25" t="s">
        <v>547</v>
      </c>
      <c r="B149" s="25"/>
      <c r="C149" s="25" t="s">
        <v>548</v>
      </c>
      <c r="D149" s="25"/>
      <c r="E149" s="25"/>
    </row>
    <row r="150" spans="1:5" s="15" customFormat="1" ht="12.95" customHeight="1" x14ac:dyDescent="0.2">
      <c r="A150" s="25" t="s">
        <v>549</v>
      </c>
      <c r="B150" s="25"/>
      <c r="C150" s="25" t="s">
        <v>550</v>
      </c>
      <c r="D150" s="25"/>
      <c r="E150" s="25"/>
    </row>
    <row r="151" spans="1:5" s="15" customFormat="1" ht="12.95" customHeight="1" x14ac:dyDescent="0.2">
      <c r="A151" s="25" t="s">
        <v>551</v>
      </c>
      <c r="B151" s="25"/>
      <c r="C151" s="25" t="s">
        <v>552</v>
      </c>
      <c r="D151" s="25"/>
      <c r="E151" s="25"/>
    </row>
    <row r="152" spans="1:5" s="15" customFormat="1" ht="12.95" customHeight="1" x14ac:dyDescent="0.2">
      <c r="A152" s="25" t="s">
        <v>553</v>
      </c>
      <c r="B152" s="25"/>
      <c r="C152" s="25" t="s">
        <v>554</v>
      </c>
      <c r="D152" s="25"/>
      <c r="E152" s="25"/>
    </row>
    <row r="153" spans="1:5" s="15" customFormat="1" ht="12.95" customHeight="1" x14ac:dyDescent="0.2">
      <c r="A153" s="25" t="s">
        <v>555</v>
      </c>
      <c r="B153" s="25"/>
      <c r="C153" s="25" t="s">
        <v>556</v>
      </c>
      <c r="D153" s="25"/>
      <c r="E153" s="25"/>
    </row>
    <row r="154" spans="1:5" s="15" customFormat="1" ht="12.95" customHeight="1" x14ac:dyDescent="0.2">
      <c r="A154" s="25" t="s">
        <v>557</v>
      </c>
      <c r="B154" s="25"/>
      <c r="C154" s="25" t="s">
        <v>558</v>
      </c>
      <c r="D154" s="25"/>
      <c r="E154" s="25"/>
    </row>
    <row r="155" spans="1:5" s="15" customFormat="1" ht="12.95" customHeight="1" x14ac:dyDescent="0.2">
      <c r="A155" s="25" t="s">
        <v>559</v>
      </c>
      <c r="B155" s="25"/>
      <c r="C155" s="25" t="s">
        <v>560</v>
      </c>
      <c r="D155" s="25"/>
      <c r="E155" s="25"/>
    </row>
    <row r="156" spans="1:5" s="15" customFormat="1" ht="12.95" customHeight="1" x14ac:dyDescent="0.2">
      <c r="A156" s="25" t="s">
        <v>561</v>
      </c>
      <c r="B156" s="25"/>
      <c r="C156" s="25" t="s">
        <v>562</v>
      </c>
      <c r="D156" s="25"/>
      <c r="E156" s="25"/>
    </row>
    <row r="157" spans="1:5" s="15" customFormat="1" ht="12.95" customHeight="1" x14ac:dyDescent="0.2">
      <c r="A157" s="25" t="s">
        <v>563</v>
      </c>
      <c r="B157" s="25"/>
      <c r="C157" s="25" t="s">
        <v>564</v>
      </c>
      <c r="D157" s="25"/>
      <c r="E157" s="25"/>
    </row>
    <row r="158" spans="1:5" s="15" customFormat="1" ht="12.95" customHeight="1" x14ac:dyDescent="0.2">
      <c r="A158" s="25" t="s">
        <v>565</v>
      </c>
      <c r="B158" s="25"/>
      <c r="C158" s="25" t="s">
        <v>566</v>
      </c>
      <c r="D158" s="25"/>
      <c r="E158" s="25"/>
    </row>
    <row r="159" spans="1:5" s="15" customFormat="1" ht="12.95" customHeight="1" x14ac:dyDescent="0.2">
      <c r="A159" s="25" t="s">
        <v>567</v>
      </c>
      <c r="B159" s="25"/>
      <c r="C159" s="25" t="s">
        <v>568</v>
      </c>
      <c r="D159" s="25"/>
      <c r="E159" s="25"/>
    </row>
    <row r="160" spans="1:5" s="15" customFormat="1" ht="12.95" customHeight="1" x14ac:dyDescent="0.2">
      <c r="A160" s="25" t="s">
        <v>569</v>
      </c>
      <c r="B160" s="25"/>
      <c r="C160" s="25" t="s">
        <v>570</v>
      </c>
      <c r="D160" s="25"/>
      <c r="E160" s="25"/>
    </row>
    <row r="161" spans="1:5" s="15" customFormat="1" ht="12.95" customHeight="1" x14ac:dyDescent="0.2">
      <c r="A161" s="25" t="s">
        <v>571</v>
      </c>
      <c r="B161" s="25"/>
      <c r="C161" s="25" t="s">
        <v>572</v>
      </c>
      <c r="D161" s="25"/>
      <c r="E161" s="25"/>
    </row>
    <row r="162" spans="1:5" s="15" customFormat="1" ht="12.95" customHeight="1" x14ac:dyDescent="0.2">
      <c r="A162" s="25" t="s">
        <v>573</v>
      </c>
      <c r="B162" s="25"/>
      <c r="C162" s="25" t="s">
        <v>574</v>
      </c>
      <c r="D162" s="25"/>
      <c r="E162" s="25"/>
    </row>
    <row r="163" spans="1:5" s="15" customFormat="1" ht="12.95" customHeight="1" x14ac:dyDescent="0.2">
      <c r="A163" s="25" t="s">
        <v>575</v>
      </c>
      <c r="B163" s="25"/>
      <c r="C163" s="25" t="s">
        <v>574</v>
      </c>
      <c r="D163" s="25"/>
      <c r="E163" s="25"/>
    </row>
    <row r="164" spans="1:5" s="15" customFormat="1" ht="12.95" customHeight="1" x14ac:dyDescent="0.2">
      <c r="A164" s="25" t="s">
        <v>576</v>
      </c>
      <c r="B164" s="25"/>
      <c r="C164" s="25" t="s">
        <v>577</v>
      </c>
      <c r="D164" s="25"/>
      <c r="E164" s="25"/>
    </row>
    <row r="165" spans="1:5" s="15" customFormat="1" ht="12.95" customHeight="1" x14ac:dyDescent="0.2">
      <c r="A165" s="25" t="s">
        <v>578</v>
      </c>
      <c r="B165" s="25"/>
      <c r="C165" s="25" t="s">
        <v>579</v>
      </c>
      <c r="D165" s="25"/>
      <c r="E165" s="25"/>
    </row>
    <row r="166" spans="1:5" s="15" customFormat="1" ht="12.95" customHeight="1" x14ac:dyDescent="0.2">
      <c r="A166" s="25" t="s">
        <v>580</v>
      </c>
      <c r="B166" s="25"/>
      <c r="C166" s="25" t="s">
        <v>581</v>
      </c>
      <c r="D166" s="25"/>
      <c r="E166" s="25"/>
    </row>
    <row r="167" spans="1:5" s="15" customFormat="1" ht="12.95" customHeight="1" x14ac:dyDescent="0.2">
      <c r="A167" s="25" t="s">
        <v>582</v>
      </c>
      <c r="B167" s="25"/>
      <c r="C167" s="25" t="s">
        <v>583</v>
      </c>
      <c r="D167" s="25"/>
      <c r="E167" s="25"/>
    </row>
    <row r="168" spans="1:5" s="15" customFormat="1" ht="12.95" customHeight="1" x14ac:dyDescent="0.2">
      <c r="A168" s="25" t="s">
        <v>584</v>
      </c>
      <c r="B168" s="25"/>
      <c r="C168" s="25" t="s">
        <v>585</v>
      </c>
      <c r="D168" s="25"/>
      <c r="E168" s="25"/>
    </row>
    <row r="169" spans="1:5" s="15" customFormat="1" ht="12.95" customHeight="1" x14ac:dyDescent="0.2">
      <c r="A169" s="25" t="s">
        <v>586</v>
      </c>
      <c r="B169" s="25"/>
      <c r="C169" s="25" t="s">
        <v>587</v>
      </c>
      <c r="D169" s="25"/>
      <c r="E169" s="25"/>
    </row>
    <row r="170" spans="1:5" s="15" customFormat="1" ht="12.95" customHeight="1" x14ac:dyDescent="0.2">
      <c r="A170" s="25" t="s">
        <v>588</v>
      </c>
      <c r="B170" s="25"/>
      <c r="C170" s="25" t="s">
        <v>589</v>
      </c>
      <c r="D170" s="25"/>
      <c r="E170" s="25"/>
    </row>
    <row r="171" spans="1:5" s="15" customFormat="1" ht="12.95" customHeight="1" x14ac:dyDescent="0.2">
      <c r="A171" s="25" t="s">
        <v>590</v>
      </c>
      <c r="B171" s="25"/>
      <c r="C171" s="25" t="s">
        <v>591</v>
      </c>
      <c r="D171" s="25"/>
      <c r="E171" s="25"/>
    </row>
    <row r="172" spans="1:5" s="15" customFormat="1" ht="12.95" customHeight="1" x14ac:dyDescent="0.2">
      <c r="A172" s="25" t="s">
        <v>592</v>
      </c>
      <c r="B172" s="25"/>
      <c r="C172" s="25" t="s">
        <v>593</v>
      </c>
      <c r="D172" s="25"/>
      <c r="E172" s="25"/>
    </row>
    <row r="173" spans="1:5" s="15" customFormat="1" ht="12.95" customHeight="1" x14ac:dyDescent="0.2">
      <c r="A173" s="25" t="s">
        <v>594</v>
      </c>
      <c r="B173" s="25"/>
      <c r="C173" s="25" t="s">
        <v>595</v>
      </c>
      <c r="D173" s="25"/>
      <c r="E173" s="25"/>
    </row>
    <row r="174" spans="1:5" s="15" customFormat="1" ht="12.95" customHeight="1" x14ac:dyDescent="0.2">
      <c r="A174" s="25" t="s">
        <v>596</v>
      </c>
      <c r="B174" s="25"/>
      <c r="C174" s="25" t="s">
        <v>597</v>
      </c>
      <c r="D174" s="25"/>
      <c r="E174" s="25"/>
    </row>
    <row r="175" spans="1:5" s="15" customFormat="1" ht="12.95" customHeight="1" x14ac:dyDescent="0.2">
      <c r="A175" s="25" t="s">
        <v>598</v>
      </c>
      <c r="B175" s="25"/>
      <c r="C175" s="25" t="s">
        <v>599</v>
      </c>
      <c r="D175" s="25"/>
      <c r="E175" s="25"/>
    </row>
    <row r="176" spans="1:5" s="15" customFormat="1" ht="12.95" customHeight="1" x14ac:dyDescent="0.2">
      <c r="A176" s="25" t="s">
        <v>600</v>
      </c>
      <c r="B176" s="25"/>
      <c r="C176" s="25" t="s">
        <v>593</v>
      </c>
      <c r="D176" s="25"/>
      <c r="E176" s="25"/>
    </row>
    <row r="177" spans="1:5" s="15" customFormat="1" ht="12.95" customHeight="1" x14ac:dyDescent="0.2">
      <c r="A177" s="25" t="s">
        <v>601</v>
      </c>
      <c r="B177" s="25"/>
      <c r="C177" s="25" t="s">
        <v>602</v>
      </c>
      <c r="D177" s="25"/>
      <c r="E177" s="25"/>
    </row>
    <row r="178" spans="1:5" s="15" customFormat="1" ht="12.95" customHeight="1" x14ac:dyDescent="0.2">
      <c r="A178" s="25" t="s">
        <v>603</v>
      </c>
      <c r="B178" s="25"/>
      <c r="C178" s="25" t="s">
        <v>604</v>
      </c>
      <c r="D178" s="25"/>
      <c r="E178" s="25"/>
    </row>
    <row r="179" spans="1:5" s="15" customFormat="1" ht="12.95" customHeight="1" x14ac:dyDescent="0.2">
      <c r="A179" s="25" t="s">
        <v>605</v>
      </c>
      <c r="B179" s="25"/>
      <c r="C179" s="25" t="s">
        <v>606</v>
      </c>
      <c r="D179" s="25"/>
      <c r="E179" s="25"/>
    </row>
    <row r="180" spans="1:5" s="15" customFormat="1" ht="12.95" customHeight="1" x14ac:dyDescent="0.2">
      <c r="A180" s="25" t="s">
        <v>607</v>
      </c>
      <c r="B180" s="25"/>
      <c r="C180" s="25" t="s">
        <v>608</v>
      </c>
      <c r="D180" s="25"/>
      <c r="E180" s="25"/>
    </row>
    <row r="181" spans="1:5" s="15" customFormat="1" ht="12.95" customHeight="1" x14ac:dyDescent="0.2">
      <c r="A181" s="25" t="s">
        <v>609</v>
      </c>
      <c r="B181" s="25"/>
      <c r="C181" s="25" t="s">
        <v>610</v>
      </c>
      <c r="D181" s="25"/>
      <c r="E181" s="25"/>
    </row>
    <row r="182" spans="1:5" s="15" customFormat="1" ht="12.95" customHeight="1" x14ac:dyDescent="0.2">
      <c r="A182" s="25" t="s">
        <v>611</v>
      </c>
      <c r="B182" s="25"/>
      <c r="C182" s="25" t="s">
        <v>612</v>
      </c>
      <c r="D182" s="25"/>
      <c r="E182" s="25"/>
    </row>
    <row r="183" spans="1:5" s="15" customFormat="1" ht="12.95" customHeight="1" x14ac:dyDescent="0.2">
      <c r="A183" s="25" t="s">
        <v>613</v>
      </c>
      <c r="B183" s="25"/>
      <c r="C183" s="25" t="s">
        <v>614</v>
      </c>
      <c r="D183" s="25"/>
      <c r="E183" s="25"/>
    </row>
    <row r="184" spans="1:5" s="15" customFormat="1" ht="12.95" customHeight="1" x14ac:dyDescent="0.2">
      <c r="A184" s="25" t="s">
        <v>615</v>
      </c>
      <c r="B184" s="25"/>
      <c r="C184" s="25" t="s">
        <v>616</v>
      </c>
      <c r="D184" s="25"/>
      <c r="E184" s="25"/>
    </row>
    <row r="185" spans="1:5" s="15" customFormat="1" ht="12.95" customHeight="1" x14ac:dyDescent="0.2">
      <c r="A185" s="25" t="s">
        <v>617</v>
      </c>
      <c r="B185" s="25"/>
      <c r="C185" s="25" t="s">
        <v>618</v>
      </c>
      <c r="D185" s="25"/>
      <c r="E185" s="25"/>
    </row>
    <row r="186" spans="1:5" s="15" customFormat="1" ht="12.95" customHeight="1" x14ac:dyDescent="0.2">
      <c r="A186" s="25" t="s">
        <v>619</v>
      </c>
      <c r="B186" s="25"/>
      <c r="C186" s="25" t="s">
        <v>620</v>
      </c>
      <c r="D186" s="25"/>
      <c r="E186" s="25"/>
    </row>
    <row r="187" spans="1:5" s="15" customFormat="1" ht="12.95" customHeight="1" x14ac:dyDescent="0.2">
      <c r="A187" s="25" t="s">
        <v>621</v>
      </c>
      <c r="B187" s="25"/>
      <c r="C187" s="25" t="s">
        <v>622</v>
      </c>
      <c r="D187" s="25"/>
      <c r="E187" s="25"/>
    </row>
    <row r="188" spans="1:5" s="15" customFormat="1" ht="12.95" customHeight="1" x14ac:dyDescent="0.2">
      <c r="A188" s="25" t="s">
        <v>623</v>
      </c>
      <c r="B188" s="25"/>
      <c r="C188" s="25" t="s">
        <v>624</v>
      </c>
      <c r="D188" s="25"/>
      <c r="E188" s="25"/>
    </row>
    <row r="189" spans="1:5" s="15" customFormat="1" ht="12.95" customHeight="1" x14ac:dyDescent="0.2">
      <c r="A189" s="25" t="s">
        <v>625</v>
      </c>
      <c r="B189" s="25"/>
      <c r="C189" s="25" t="s">
        <v>626</v>
      </c>
      <c r="D189" s="25"/>
      <c r="E189" s="25"/>
    </row>
    <row r="190" spans="1:5" s="15" customFormat="1" ht="12.95" customHeight="1" x14ac:dyDescent="0.2">
      <c r="A190" s="25" t="s">
        <v>627</v>
      </c>
      <c r="B190" s="25"/>
      <c r="C190" s="25" t="s">
        <v>628</v>
      </c>
      <c r="D190" s="25"/>
      <c r="E190" s="25"/>
    </row>
  </sheetData>
  <mergeCells count="307">
    <mergeCell ref="A187:B187"/>
    <mergeCell ref="C187:E187"/>
    <mergeCell ref="A188:B188"/>
    <mergeCell ref="C188:E188"/>
    <mergeCell ref="A189:B189"/>
    <mergeCell ref="C189:E189"/>
    <mergeCell ref="A190:B190"/>
    <mergeCell ref="C190:E190"/>
    <mergeCell ref="A182:B182"/>
    <mergeCell ref="C182:E182"/>
    <mergeCell ref="A183:B183"/>
    <mergeCell ref="C183:E183"/>
    <mergeCell ref="A184:B184"/>
    <mergeCell ref="C184:E184"/>
    <mergeCell ref="A185:B185"/>
    <mergeCell ref="C185:E185"/>
    <mergeCell ref="A186:B186"/>
    <mergeCell ref="C186:E186"/>
    <mergeCell ref="A177:B177"/>
    <mergeCell ref="C177:E177"/>
    <mergeCell ref="A178:B178"/>
    <mergeCell ref="C178:E178"/>
    <mergeCell ref="A179:B179"/>
    <mergeCell ref="C179:E179"/>
    <mergeCell ref="A180:B180"/>
    <mergeCell ref="C180:E180"/>
    <mergeCell ref="A181:B181"/>
    <mergeCell ref="C181:E181"/>
    <mergeCell ref="A172:B172"/>
    <mergeCell ref="C172:E172"/>
    <mergeCell ref="A173:B173"/>
    <mergeCell ref="C173:E173"/>
    <mergeCell ref="A174:B174"/>
    <mergeCell ref="C174:E174"/>
    <mergeCell ref="A175:B175"/>
    <mergeCell ref="C175:E175"/>
    <mergeCell ref="A176:B176"/>
    <mergeCell ref="C176:E176"/>
    <mergeCell ref="A167:B167"/>
    <mergeCell ref="C167:E167"/>
    <mergeCell ref="A168:B168"/>
    <mergeCell ref="C168:E168"/>
    <mergeCell ref="A169:B169"/>
    <mergeCell ref="C169:E169"/>
    <mergeCell ref="A170:B170"/>
    <mergeCell ref="C170:E170"/>
    <mergeCell ref="A171:B171"/>
    <mergeCell ref="C171:E171"/>
    <mergeCell ref="A162:B162"/>
    <mergeCell ref="C162:E162"/>
    <mergeCell ref="A163:B163"/>
    <mergeCell ref="C163:E163"/>
    <mergeCell ref="A164:B164"/>
    <mergeCell ref="C164:E164"/>
    <mergeCell ref="A165:B165"/>
    <mergeCell ref="C165:E165"/>
    <mergeCell ref="A166:B166"/>
    <mergeCell ref="C166:E166"/>
    <mergeCell ref="A157:B157"/>
    <mergeCell ref="C157:E157"/>
    <mergeCell ref="A158:B158"/>
    <mergeCell ref="C158:E158"/>
    <mergeCell ref="A159:B159"/>
    <mergeCell ref="C159:E159"/>
    <mergeCell ref="A160:B160"/>
    <mergeCell ref="C160:E160"/>
    <mergeCell ref="A161:B161"/>
    <mergeCell ref="C161:E161"/>
    <mergeCell ref="A152:B152"/>
    <mergeCell ref="C152:E152"/>
    <mergeCell ref="A153:B153"/>
    <mergeCell ref="C153:E153"/>
    <mergeCell ref="A154:B154"/>
    <mergeCell ref="C154:E154"/>
    <mergeCell ref="A155:B155"/>
    <mergeCell ref="C155:E155"/>
    <mergeCell ref="A156:B156"/>
    <mergeCell ref="C156:E156"/>
    <mergeCell ref="A147:B147"/>
    <mergeCell ref="C147:E147"/>
    <mergeCell ref="A148:B148"/>
    <mergeCell ref="C148:E148"/>
    <mergeCell ref="A149:B149"/>
    <mergeCell ref="C149:E149"/>
    <mergeCell ref="A150:B150"/>
    <mergeCell ref="C150:E150"/>
    <mergeCell ref="A151:B151"/>
    <mergeCell ref="C151:E151"/>
    <mergeCell ref="A142:B142"/>
    <mergeCell ref="C142:E142"/>
    <mergeCell ref="A143:B143"/>
    <mergeCell ref="C143:E143"/>
    <mergeCell ref="A144:B144"/>
    <mergeCell ref="C144:E144"/>
    <mergeCell ref="A145:B145"/>
    <mergeCell ref="C145:E145"/>
    <mergeCell ref="A146:B146"/>
    <mergeCell ref="C146:E146"/>
    <mergeCell ref="A137:B137"/>
    <mergeCell ref="C137:E137"/>
    <mergeCell ref="A138:B138"/>
    <mergeCell ref="C138:E138"/>
    <mergeCell ref="A139:B139"/>
    <mergeCell ref="C139:E139"/>
    <mergeCell ref="A140:B140"/>
    <mergeCell ref="C140:E140"/>
    <mergeCell ref="A141:B141"/>
    <mergeCell ref="C141:E141"/>
    <mergeCell ref="A132:B132"/>
    <mergeCell ref="C132:E132"/>
    <mergeCell ref="A133:B133"/>
    <mergeCell ref="C133:E133"/>
    <mergeCell ref="A134:B134"/>
    <mergeCell ref="C134:E134"/>
    <mergeCell ref="A135:B135"/>
    <mergeCell ref="C135:E135"/>
    <mergeCell ref="A136:B136"/>
    <mergeCell ref="C136:E136"/>
    <mergeCell ref="A127:B127"/>
    <mergeCell ref="C127:E127"/>
    <mergeCell ref="A128:B128"/>
    <mergeCell ref="C128:E128"/>
    <mergeCell ref="A129:B129"/>
    <mergeCell ref="C129:E129"/>
    <mergeCell ref="A130:B130"/>
    <mergeCell ref="C130:E130"/>
    <mergeCell ref="A131:B131"/>
    <mergeCell ref="C131:E131"/>
    <mergeCell ref="A122:B122"/>
    <mergeCell ref="C122:E122"/>
    <mergeCell ref="A123:B123"/>
    <mergeCell ref="C123:E123"/>
    <mergeCell ref="A124:B124"/>
    <mergeCell ref="C124:E124"/>
    <mergeCell ref="A125:B125"/>
    <mergeCell ref="C125:E125"/>
    <mergeCell ref="A126:B126"/>
    <mergeCell ref="C126:E126"/>
    <mergeCell ref="A117:B117"/>
    <mergeCell ref="C117:E117"/>
    <mergeCell ref="A118:B118"/>
    <mergeCell ref="C118:E118"/>
    <mergeCell ref="A119:B119"/>
    <mergeCell ref="C119:E119"/>
    <mergeCell ref="A120:B120"/>
    <mergeCell ref="C120:E120"/>
    <mergeCell ref="A121:B121"/>
    <mergeCell ref="C121:E121"/>
    <mergeCell ref="A112:B112"/>
    <mergeCell ref="C112:E112"/>
    <mergeCell ref="A113:B113"/>
    <mergeCell ref="C113:E113"/>
    <mergeCell ref="A114:B114"/>
    <mergeCell ref="C114:E114"/>
    <mergeCell ref="A115:B115"/>
    <mergeCell ref="C115:E115"/>
    <mergeCell ref="A116:B116"/>
    <mergeCell ref="C116:E116"/>
    <mergeCell ref="A107:B107"/>
    <mergeCell ref="C107:E107"/>
    <mergeCell ref="A108:B108"/>
    <mergeCell ref="C108:E108"/>
    <mergeCell ref="A109:B109"/>
    <mergeCell ref="C109:E109"/>
    <mergeCell ref="A110:B110"/>
    <mergeCell ref="C110:E110"/>
    <mergeCell ref="A111:B111"/>
    <mergeCell ref="C111:E111"/>
    <mergeCell ref="A102:B102"/>
    <mergeCell ref="C102:E102"/>
    <mergeCell ref="A103:B103"/>
    <mergeCell ref="C103:E103"/>
    <mergeCell ref="A104:B104"/>
    <mergeCell ref="C104:E104"/>
    <mergeCell ref="A105:B105"/>
    <mergeCell ref="C105:E105"/>
    <mergeCell ref="A106:B106"/>
    <mergeCell ref="C106:E106"/>
    <mergeCell ref="A97:B97"/>
    <mergeCell ref="C97:E97"/>
    <mergeCell ref="A98:B98"/>
    <mergeCell ref="C98:E98"/>
    <mergeCell ref="A99:B99"/>
    <mergeCell ref="C99:E99"/>
    <mergeCell ref="A100:B100"/>
    <mergeCell ref="C100:E100"/>
    <mergeCell ref="A101:B101"/>
    <mergeCell ref="C101:E101"/>
    <mergeCell ref="A92:B92"/>
    <mergeCell ref="C92:E92"/>
    <mergeCell ref="A93:B93"/>
    <mergeCell ref="C93:E93"/>
    <mergeCell ref="A94:B94"/>
    <mergeCell ref="C94:E94"/>
    <mergeCell ref="A95:B95"/>
    <mergeCell ref="C95:E95"/>
    <mergeCell ref="A96:B96"/>
    <mergeCell ref="C96:E96"/>
    <mergeCell ref="A87:B87"/>
    <mergeCell ref="C87:E87"/>
    <mergeCell ref="A88:B88"/>
    <mergeCell ref="C88:E88"/>
    <mergeCell ref="A89:B89"/>
    <mergeCell ref="C89:E89"/>
    <mergeCell ref="A90:B90"/>
    <mergeCell ref="C90:E90"/>
    <mergeCell ref="A91:B91"/>
    <mergeCell ref="C91:E91"/>
    <mergeCell ref="A82:B82"/>
    <mergeCell ref="C82:E82"/>
    <mergeCell ref="A83:B83"/>
    <mergeCell ref="C83:E83"/>
    <mergeCell ref="A84:B84"/>
    <mergeCell ref="C84:E84"/>
    <mergeCell ref="A85:B85"/>
    <mergeCell ref="C85:E85"/>
    <mergeCell ref="A86:B86"/>
    <mergeCell ref="C86:E86"/>
    <mergeCell ref="A77:B77"/>
    <mergeCell ref="C77:E77"/>
    <mergeCell ref="A78:B78"/>
    <mergeCell ref="C78:E78"/>
    <mergeCell ref="A79:B79"/>
    <mergeCell ref="C79:E79"/>
    <mergeCell ref="A80:B80"/>
    <mergeCell ref="C80:E80"/>
    <mergeCell ref="A81:B81"/>
    <mergeCell ref="C81:E81"/>
    <mergeCell ref="A72:B72"/>
    <mergeCell ref="C72:E72"/>
    <mergeCell ref="A73:B73"/>
    <mergeCell ref="C73:E73"/>
    <mergeCell ref="A74:B74"/>
    <mergeCell ref="C74:E74"/>
    <mergeCell ref="A75:B75"/>
    <mergeCell ref="C75:E75"/>
    <mergeCell ref="A76:B76"/>
    <mergeCell ref="C76:E76"/>
    <mergeCell ref="A67:B67"/>
    <mergeCell ref="C67:E67"/>
    <mergeCell ref="A68:B68"/>
    <mergeCell ref="C68:E68"/>
    <mergeCell ref="A69:B69"/>
    <mergeCell ref="C69:E69"/>
    <mergeCell ref="A70:B70"/>
    <mergeCell ref="C70:E70"/>
    <mergeCell ref="A71:B71"/>
    <mergeCell ref="C71:E71"/>
    <mergeCell ref="A62:B62"/>
    <mergeCell ref="C62:E62"/>
    <mergeCell ref="A63:B63"/>
    <mergeCell ref="C63:E63"/>
    <mergeCell ref="A64:B64"/>
    <mergeCell ref="C64:E64"/>
    <mergeCell ref="A65:B65"/>
    <mergeCell ref="C65:E65"/>
    <mergeCell ref="A66:B66"/>
    <mergeCell ref="C66:E66"/>
    <mergeCell ref="A57:B57"/>
    <mergeCell ref="C57:E57"/>
    <mergeCell ref="A58:B58"/>
    <mergeCell ref="C58:E58"/>
    <mergeCell ref="A59:B59"/>
    <mergeCell ref="C59:E59"/>
    <mergeCell ref="A60:B60"/>
    <mergeCell ref="C60:E60"/>
    <mergeCell ref="A61:B61"/>
    <mergeCell ref="C61:E61"/>
    <mergeCell ref="A52:B52"/>
    <mergeCell ref="C52:E52"/>
    <mergeCell ref="A53:B53"/>
    <mergeCell ref="C53:E53"/>
    <mergeCell ref="A54:B54"/>
    <mergeCell ref="C54:E54"/>
    <mergeCell ref="A55:B55"/>
    <mergeCell ref="C55:E55"/>
    <mergeCell ref="A56:B56"/>
    <mergeCell ref="C56:E56"/>
    <mergeCell ref="A47:B47"/>
    <mergeCell ref="C47:E47"/>
    <mergeCell ref="A48:B48"/>
    <mergeCell ref="C48:E48"/>
    <mergeCell ref="A49:B49"/>
    <mergeCell ref="C49:E49"/>
    <mergeCell ref="A50:B50"/>
    <mergeCell ref="C50:E50"/>
    <mergeCell ref="A51:B51"/>
    <mergeCell ref="C51:E51"/>
    <mergeCell ref="A42:B42"/>
    <mergeCell ref="C42:E42"/>
    <mergeCell ref="A43:B43"/>
    <mergeCell ref="C43:E43"/>
    <mergeCell ref="A44:B44"/>
    <mergeCell ref="C44:E44"/>
    <mergeCell ref="A45:B45"/>
    <mergeCell ref="C45:E45"/>
    <mergeCell ref="A46:B46"/>
    <mergeCell ref="C46:E46"/>
    <mergeCell ref="A1:E1"/>
    <mergeCell ref="F1:I5"/>
    <mergeCell ref="J1:O1"/>
    <mergeCell ref="A2:E2"/>
    <mergeCell ref="J2:O5"/>
    <mergeCell ref="A3:E3"/>
    <mergeCell ref="A4:E4"/>
    <mergeCell ref="A5:E5"/>
    <mergeCell ref="A41:B41"/>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TDSheet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Рябкина Александра Дмитриевна</cp:lastModifiedBy>
  <dcterms:modified xsi:type="dcterms:W3CDTF">2024-10-29T10:45:11Z</dcterms:modified>
</cp:coreProperties>
</file>